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E:\【経営比較分析表】\R2簡易水道事業\"/>
    </mc:Choice>
  </mc:AlternateContent>
  <xr:revisionPtr revIDLastSave="0" documentId="13_ncr:1_{21B70AA4-E1B7-44B2-8C1A-494D34BF7E3A}" xr6:coauthVersionLast="47" xr6:coauthVersionMax="47" xr10:uidLastSave="{00000000-0000-0000-0000-000000000000}"/>
  <workbookProtection workbookAlgorithmName="SHA-512" workbookHashValue="SbS2S90aJiMnFsxzlX2Wwv2VVOXKe5IitWuPGZS8dHRCm0FQo4GxiqPNSyLXHMYlh+wIe3NguRPElJuRYTixmA==" workbookSaltValue="QsyBNZEXI8SJ7hxJLAzx0A==" workbookSpinCount="100000" lockStructure="1"/>
  <bookViews>
    <workbookView xWindow="-120" yWindow="-120" windowWidth="20730" windowHeight="11160" xr2:uid="{00000000-000D-0000-FFFF-FFFF00000000}"/>
  </bookViews>
  <sheets>
    <sheet name="法非適用_水道事業" sheetId="4" r:id="rId1"/>
    <sheet name="データ" sheetId="5" state="hidden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AT10" i="4" s="1"/>
  <c r="U6" i="5"/>
  <c r="T6" i="5"/>
  <c r="BB8" i="4" s="1"/>
  <c r="S6" i="5"/>
  <c r="AT8" i="4" s="1"/>
  <c r="R6" i="5"/>
  <c r="AL8" i="4" s="1"/>
  <c r="Q6" i="5"/>
  <c r="W10" i="4" s="1"/>
  <c r="P6" i="5"/>
  <c r="O6" i="5"/>
  <c r="I10" i="4" s="1"/>
  <c r="N6" i="5"/>
  <c r="M6" i="5"/>
  <c r="L6" i="5"/>
  <c r="K6" i="5"/>
  <c r="P8" i="4" s="1"/>
  <c r="J6" i="5"/>
  <c r="I8" i="4" s="1"/>
  <c r="I6" i="5"/>
  <c r="B8" i="4" s="1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K85" i="4"/>
  <c r="BB10" i="4"/>
  <c r="AL10" i="4"/>
  <c r="P10" i="4"/>
  <c r="B10" i="4"/>
  <c r="AD8" i="4"/>
  <c r="W8" i="4"/>
  <c r="B6" i="4"/>
</calcChain>
</file>

<file path=xl/sharedStrings.xml><?xml version="1.0" encoding="utf-8"?>
<sst xmlns="http://schemas.openxmlformats.org/spreadsheetml/2006/main" count="233" uniqueCount="117">
  <si>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</si>
  <si>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</si>
  <si>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</si>
  <si>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</si>
  <si>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</si>
  <si>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</si>
  <si>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</si>
  <si>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</si>
  <si>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</si>
  <si>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</si>
  <si>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</si>
  <si>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</si>
  <si>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</si>
  <si>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</si>
  <si>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</si>
  <si>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</si>
  <si>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</si>
  <si>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</si>
  <si>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</si>
  <si>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</si>
  <si>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</si>
  <si>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</si>
  <si>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</si>
  <si>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</si>
  <si>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</si>
  <si>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</si>
  <si>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</si>
  <si>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</si>
  <si>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</si>
  <si>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</si>
  <si>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</si>
  <si>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</si>
  <si>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</si>
  <si>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</si>
  <si>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</si>
  <si>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</si>
  <si>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</si>
  <si>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</si>
  <si>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</si>
  <si>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</si>
  <si>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</si>
  <si>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</si>
  <si>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</si>
  <si>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</si>
  <si>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</si>
  <si>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</si>
  <si>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</si>
  <si>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</si>
  <si>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</si>
  <si>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</si>
  <si>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</si>
  <si>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</si>
  <si>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</si>
  <si>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</si>
  <si>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</si>
  <si>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</si>
  <si>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</si>
  <si>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</si>
  <si>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</si>
  <si>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</si>
  <si>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</si>
  <si>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</si>
  <si>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</si>
  <si>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</si>
  <si>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</si>
  <si>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</si>
  <si>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</si>
  <si>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</si>
  <si>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</si>
  <si>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</si>
  <si>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</si>
  <si>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</si>
  <si>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</si>
  <si>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</si>
  <si>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</si>
  <si>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</si>
  <si>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</si>
  <si>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</si>
  <si>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</si>
  <si>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</si>
  <si>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</si>
  <si>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</si>
  <si>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</si>
  <si>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</si>
  <si>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</si>
  <si>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</si>
  <si>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</si>
  <si>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</si>
  <si>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</si>
  <si>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</si>
  <si>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</si>
  <si>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</si>
  <si>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</si>
  <si>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</si>
  <si>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</si>
  <si>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</si>
  <si>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沖縄県　渡名喜村</t>
  </si>
  <si>
    <t>法非適用</t>
  </si>
  <si>
    <t>水道事業</t>
  </si>
  <si>
    <t>簡易水道事業</t>
  </si>
  <si>
    <t>D4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</si>
  <si>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</si>
  <si>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</si>
  <si>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</si>
  <si>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</si>
  <si>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</si>
  <si>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</si>
  <si>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</si>
  <si>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</si>
  <si>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</si>
  <si>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</si>
  <si>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</si>
  <si>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</si>
  <si>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</si>
  <si>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平成29年度～更新に向けて中長期的な管路の更新整備をおこなっている。</t>
    <rPh sb="1" eb="3">
      <t>ヘイセイ</t>
    </rPh>
    <rPh sb="5" eb="7">
      <t>ネンド</t>
    </rPh>
    <rPh sb="8" eb="10">
      <t>コウシン</t>
    </rPh>
    <rPh sb="11" eb="12">
      <t>ム</t>
    </rPh>
    <rPh sb="14" eb="17">
      <t>チュウチョウキ</t>
    </rPh>
    <rPh sb="17" eb="18">
      <t>テキ</t>
    </rPh>
    <rPh sb="19" eb="21">
      <t>カンロ</t>
    </rPh>
    <rPh sb="22" eb="24">
      <t>コウシン</t>
    </rPh>
    <rPh sb="24" eb="26">
      <t>セイビ</t>
    </rPh>
    <phoneticPr fontId="4"/>
  </si>
  <si>
    <t>　本村では、人口減少問題、施設老朽化、料金収入の向上問題等を抱えており、経営改善の検討を進めていく必要がある。</t>
    <rPh sb="1" eb="3">
      <t>ホンソン</t>
    </rPh>
    <rPh sb="6" eb="8">
      <t>ジンコウ</t>
    </rPh>
    <rPh sb="8" eb="10">
      <t>ゲンショウ</t>
    </rPh>
    <rPh sb="10" eb="12">
      <t>モンダイ</t>
    </rPh>
    <rPh sb="13" eb="15">
      <t>シセツ</t>
    </rPh>
    <rPh sb="15" eb="18">
      <t>ロウキュウカ</t>
    </rPh>
    <rPh sb="19" eb="21">
      <t>リョウキン</t>
    </rPh>
    <rPh sb="21" eb="23">
      <t>シュウニュウ</t>
    </rPh>
    <rPh sb="24" eb="26">
      <t>コウジョウ</t>
    </rPh>
    <rPh sb="26" eb="28">
      <t>モンダイ</t>
    </rPh>
    <rPh sb="28" eb="29">
      <t>ナド</t>
    </rPh>
    <rPh sb="30" eb="31">
      <t>カカ</t>
    </rPh>
    <rPh sb="36" eb="38">
      <t>ケイエイ</t>
    </rPh>
    <rPh sb="38" eb="40">
      <t>カイゼン</t>
    </rPh>
    <rPh sb="41" eb="43">
      <t>ケントウ</t>
    </rPh>
    <rPh sb="44" eb="45">
      <t>スス</t>
    </rPh>
    <rPh sb="49" eb="51">
      <t>ヒツヨウ</t>
    </rPh>
    <phoneticPr fontId="4"/>
  </si>
  <si>
    <t>①収益的収支比率
 類似団体平均値より上回っており、経営改善による成果が少しであるが見られた。今後も維持しながら安全供給に取り組んでいく。
④企業債残高対給水収益比率
 平成30年度より耐震性の配水管への布設替工事を行っており、村債が増えたことによる影響であるが、今後も適切な投資の検討を行っていく。
⑤料金回収率
 給水に係る費用（機械・機器の取替）が料金収入を上回っており、収支不足額は他会計繰入金で賄われている状況でる。今後、繰入金の抑制に努め、個別による徴収を実施していく。
⑥給水原価
 修繕費等維持管理費の影響による給水原価の増に繋がっており、今後の経営改善を検討する必要がある。
⑦施設利用率
 老朽化に伴う生産水量の減少により、利用率は低い状態である。稼働率や負荷率を軽減できる機械機器の導入を検討する。
⑧有収率
　耐震化に備えた管路の更新に努めていく。</t>
    <rPh sb="1" eb="3">
      <t>シュウエキ</t>
    </rPh>
    <rPh sb="3" eb="4">
      <t>テキ</t>
    </rPh>
    <rPh sb="4" eb="6">
      <t>シュウシ</t>
    </rPh>
    <rPh sb="6" eb="8">
      <t>ヒリツ</t>
    </rPh>
    <rPh sb="10" eb="12">
      <t>ルイジ</t>
    </rPh>
    <rPh sb="12" eb="14">
      <t>ダンタイ</t>
    </rPh>
    <rPh sb="14" eb="17">
      <t>ヘイキンチ</t>
    </rPh>
    <rPh sb="19" eb="21">
      <t>ウワマワ</t>
    </rPh>
    <rPh sb="26" eb="28">
      <t>ケイエイ</t>
    </rPh>
    <rPh sb="28" eb="30">
      <t>カイゼン</t>
    </rPh>
    <rPh sb="33" eb="35">
      <t>セイカ</t>
    </rPh>
    <rPh sb="36" eb="37">
      <t>スコ</t>
    </rPh>
    <rPh sb="42" eb="43">
      <t>ミ</t>
    </rPh>
    <rPh sb="47" eb="49">
      <t>コンゴ</t>
    </rPh>
    <rPh sb="50" eb="52">
      <t>イジ</t>
    </rPh>
    <rPh sb="56" eb="58">
      <t>アンゼン</t>
    </rPh>
    <rPh sb="58" eb="60">
      <t>キョウキュウ</t>
    </rPh>
    <rPh sb="61" eb="62">
      <t>ト</t>
    </rPh>
    <rPh sb="63" eb="64">
      <t>ク</t>
    </rPh>
    <rPh sb="71" eb="74">
      <t>キギョウサイ</t>
    </rPh>
    <rPh sb="74" eb="76">
      <t>ザンダカ</t>
    </rPh>
    <rPh sb="76" eb="77">
      <t>タイ</t>
    </rPh>
    <rPh sb="77" eb="79">
      <t>キュウスイ</t>
    </rPh>
    <rPh sb="79" eb="81">
      <t>シュウエキ</t>
    </rPh>
    <rPh sb="81" eb="83">
      <t>ヒリツ</t>
    </rPh>
    <rPh sb="85" eb="87">
      <t>ヘイセイ</t>
    </rPh>
    <rPh sb="89" eb="91">
      <t>ネンド</t>
    </rPh>
    <rPh sb="93" eb="96">
      <t>タイシンセイ</t>
    </rPh>
    <rPh sb="97" eb="100">
      <t>ハイスイカン</t>
    </rPh>
    <rPh sb="102" eb="105">
      <t>フセツカ</t>
    </rPh>
    <rPh sb="105" eb="107">
      <t>コウジ</t>
    </rPh>
    <rPh sb="108" eb="109">
      <t>オコナ</t>
    </rPh>
    <rPh sb="114" eb="116">
      <t>ソンサイ</t>
    </rPh>
    <rPh sb="117" eb="118">
      <t>フ</t>
    </rPh>
    <rPh sb="125" eb="127">
      <t>エイキョウ</t>
    </rPh>
    <rPh sb="132" eb="134">
      <t>コンゴ</t>
    </rPh>
    <rPh sb="135" eb="137">
      <t>テキセツ</t>
    </rPh>
    <rPh sb="138" eb="140">
      <t>トウシ</t>
    </rPh>
    <rPh sb="141" eb="143">
      <t>ケントウ</t>
    </rPh>
    <rPh sb="144" eb="145">
      <t>オコナ</t>
    </rPh>
    <rPh sb="152" eb="154">
      <t>リョウキン</t>
    </rPh>
    <rPh sb="154" eb="156">
      <t>カイシュウ</t>
    </rPh>
    <rPh sb="156" eb="157">
      <t>リツ</t>
    </rPh>
    <rPh sb="159" eb="161">
      <t>キュウスイ</t>
    </rPh>
    <rPh sb="162" eb="163">
      <t>カカ</t>
    </rPh>
    <rPh sb="164" eb="166">
      <t>ヒヨウ</t>
    </rPh>
    <rPh sb="167" eb="169">
      <t>キカイ</t>
    </rPh>
    <rPh sb="170" eb="172">
      <t>キキ</t>
    </rPh>
    <rPh sb="173" eb="175">
      <t>トリカエ</t>
    </rPh>
    <rPh sb="177" eb="179">
      <t>リョウキン</t>
    </rPh>
    <rPh sb="179" eb="181">
      <t>シュウニュウ</t>
    </rPh>
    <rPh sb="182" eb="184">
      <t>ウワマワ</t>
    </rPh>
    <rPh sb="189" eb="191">
      <t>シュウシ</t>
    </rPh>
    <rPh sb="191" eb="194">
      <t>フソクガク</t>
    </rPh>
    <rPh sb="195" eb="196">
      <t>タ</t>
    </rPh>
    <rPh sb="196" eb="198">
      <t>カイケイ</t>
    </rPh>
    <rPh sb="198" eb="200">
      <t>クリイレ</t>
    </rPh>
    <rPh sb="200" eb="201">
      <t>キン</t>
    </rPh>
    <rPh sb="202" eb="203">
      <t>マカナ</t>
    </rPh>
    <rPh sb="208" eb="210">
      <t>ジョウキョウ</t>
    </rPh>
    <rPh sb="213" eb="215">
      <t>コンゴ</t>
    </rPh>
    <rPh sb="216" eb="219">
      <t>クリイレキン</t>
    </rPh>
    <rPh sb="220" eb="222">
      <t>ヨクセイ</t>
    </rPh>
    <rPh sb="223" eb="224">
      <t>ツト</t>
    </rPh>
    <rPh sb="226" eb="228">
      <t>コベツ</t>
    </rPh>
    <rPh sb="231" eb="233">
      <t>チョウシュウ</t>
    </rPh>
    <rPh sb="234" eb="236">
      <t>ジッシ</t>
    </rPh>
    <rPh sb="243" eb="245">
      <t>キュウスイ</t>
    </rPh>
    <rPh sb="245" eb="247">
      <t>ゲンカ</t>
    </rPh>
    <rPh sb="249" eb="251">
      <t>シュウゼン</t>
    </rPh>
    <rPh sb="251" eb="252">
      <t>ヒ</t>
    </rPh>
    <rPh sb="252" eb="253">
      <t>ナド</t>
    </rPh>
    <rPh sb="253" eb="255">
      <t>イジ</t>
    </rPh>
    <rPh sb="255" eb="258">
      <t>カンリヒ</t>
    </rPh>
    <rPh sb="259" eb="261">
      <t>エイキョウ</t>
    </rPh>
    <rPh sb="264" eb="266">
      <t>キュウスイ</t>
    </rPh>
    <rPh sb="266" eb="268">
      <t>ゲンカ</t>
    </rPh>
    <rPh sb="269" eb="270">
      <t>ゾウ</t>
    </rPh>
    <rPh sb="271" eb="272">
      <t>ツナ</t>
    </rPh>
    <rPh sb="278" eb="280">
      <t>コンゴ</t>
    </rPh>
    <rPh sb="281" eb="283">
      <t>ケイエイ</t>
    </rPh>
    <rPh sb="283" eb="285">
      <t>カイゼン</t>
    </rPh>
    <rPh sb="286" eb="288">
      <t>ケントウ</t>
    </rPh>
    <rPh sb="290" eb="292">
      <t>ヒツヨウ</t>
    </rPh>
    <rPh sb="298" eb="300">
      <t>シセツ</t>
    </rPh>
    <rPh sb="300" eb="302">
      <t>リヨウ</t>
    </rPh>
    <rPh sb="302" eb="303">
      <t>リツ</t>
    </rPh>
    <rPh sb="305" eb="307">
      <t>ロウキュウ</t>
    </rPh>
    <rPh sb="307" eb="308">
      <t>カ</t>
    </rPh>
    <rPh sb="309" eb="310">
      <t>トモナ</t>
    </rPh>
    <rPh sb="311" eb="313">
      <t>セイサン</t>
    </rPh>
    <rPh sb="313" eb="315">
      <t>スイリョウ</t>
    </rPh>
    <rPh sb="316" eb="318">
      <t>ゲンショウ</t>
    </rPh>
    <rPh sb="322" eb="324">
      <t>リヨウ</t>
    </rPh>
    <rPh sb="324" eb="325">
      <t>リツ</t>
    </rPh>
    <rPh sb="326" eb="327">
      <t>ヒク</t>
    </rPh>
    <rPh sb="328" eb="330">
      <t>ジョウタイ</t>
    </rPh>
    <rPh sb="334" eb="337">
      <t>カドウリツ</t>
    </rPh>
    <rPh sb="338" eb="341">
      <t>フカリツ</t>
    </rPh>
    <rPh sb="342" eb="344">
      <t>ケイゲン</t>
    </rPh>
    <rPh sb="347" eb="349">
      <t>キカイ</t>
    </rPh>
    <rPh sb="349" eb="351">
      <t>キキ</t>
    </rPh>
    <rPh sb="352" eb="354">
      <t>ドウニュウ</t>
    </rPh>
    <rPh sb="355" eb="357">
      <t>ケントウ</t>
    </rPh>
    <rPh sb="371" eb="372">
      <t>ソナ</t>
    </rPh>
    <rPh sb="374" eb="376">
      <t>カンロ</t>
    </rPh>
    <rPh sb="377" eb="379">
      <t>コウシン</t>
    </rPh>
    <rPh sb="380" eb="381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</si>
</sst>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&quot;H&quot;yy"/>
    <numFmt numFmtId="180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9" fillId="0" borderId="7" xfId="0" applyFont="1" applyBorder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1" fillId="0" borderId="7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F0-4D71-9538-C274ED0174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3072"/>
        <c:axId val="21408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0.78</c:v>
                </c:pt>
                <c:pt idx="1">
                  <c:v>0.56999999999999995</c:v>
                </c:pt>
                <c:pt idx="2">
                  <c:v>0.62</c:v>
                </c:pt>
                <c:pt idx="3">
                  <c:v>0.39</c:v>
                </c:pt>
                <c:pt idx="4">
                  <c:v>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F0-4D71-9538-C274ED0174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3072"/>
        <c:axId val="214084992"/>
      </c:lineChart>
      <c:dateAx>
        <c:axId val="2140830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992"/>
        <c:crosses val="autoZero"/>
        <c:auto val="1"/>
        <c:lblOffset val="100"/>
        <c:baseTimeUnit val="years"/>
      </c:dateAx>
      <c:valAx>
        <c:axId val="21408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39.74</c:v>
                </c:pt>
                <c:pt idx="1">
                  <c:v>53.54</c:v>
                </c:pt>
                <c:pt idx="2">
                  <c:v>47.6</c:v>
                </c:pt>
                <c:pt idx="3">
                  <c:v>44.82</c:v>
                </c:pt>
                <c:pt idx="4">
                  <c:v>43.64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D0-461B-8056-3C931C9D1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21824"/>
        <c:axId val="20223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46.9</c:v>
                </c:pt>
                <c:pt idx="1">
                  <c:v>47.95</c:v>
                </c:pt>
                <c:pt idx="2">
                  <c:v>48.26</c:v>
                </c:pt>
                <c:pt idx="3">
                  <c:v>48.01</c:v>
                </c:pt>
                <c:pt idx="4">
                  <c:v>49.08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D0-461B-8056-3C931C9D1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21824"/>
        <c:axId val="202232192"/>
      </c:lineChart>
      <c:dateAx>
        <c:axId val="2022218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32192"/>
        <c:crosses val="autoZero"/>
        <c:auto val="1"/>
        <c:lblOffset val="100"/>
        <c:baseTimeUnit val="years"/>
      </c:dateAx>
      <c:valAx>
        <c:axId val="20223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2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92.13</c:v>
                </c:pt>
                <c:pt idx="1">
                  <c:v>95.44</c:v>
                </c:pt>
                <c:pt idx="2">
                  <c:v>98.17</c:v>
                </c:pt>
                <c:pt idx="3">
                  <c:v>96.91</c:v>
                </c:pt>
                <c:pt idx="4">
                  <c:v>99.75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78-4E08-BF2F-1A02FA2AC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74688"/>
        <c:axId val="20227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74.63</c:v>
                </c:pt>
                <c:pt idx="1">
                  <c:v>74.900000000000006</c:v>
                </c:pt>
                <c:pt idx="2">
                  <c:v>72.72</c:v>
                </c:pt>
                <c:pt idx="3">
                  <c:v>72.75</c:v>
                </c:pt>
                <c:pt idx="4">
                  <c:v>71.27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78-4E08-BF2F-1A02FA2AC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74688"/>
        <c:axId val="202276864"/>
      </c:lineChart>
      <c:dateAx>
        <c:axId val="2022746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76864"/>
        <c:crosses val="autoZero"/>
        <c:auto val="1"/>
        <c:lblOffset val="100"/>
        <c:baseTimeUnit val="years"/>
      </c:dateAx>
      <c:valAx>
        <c:axId val="20227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7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66.05</c:v>
                </c:pt>
                <c:pt idx="1">
                  <c:v>91.19</c:v>
                </c:pt>
                <c:pt idx="2">
                  <c:v>135.49</c:v>
                </c:pt>
                <c:pt idx="3">
                  <c:v>121.77</c:v>
                </c:pt>
                <c:pt idx="4">
                  <c:v>152.41999999999999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9-4664-92B5-B6439BE51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96704"/>
        <c:axId val="21829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72.11</c:v>
                </c:pt>
                <c:pt idx="1">
                  <c:v>74.05</c:v>
                </c:pt>
                <c:pt idx="2">
                  <c:v>73.25</c:v>
                </c:pt>
                <c:pt idx="3">
                  <c:v>75.06</c:v>
                </c:pt>
                <c:pt idx="4">
                  <c:v>73.22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79-4664-92B5-B6439BE51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96704"/>
        <c:axId val="218299776"/>
      </c:lineChart>
      <c:dateAx>
        <c:axId val="2182967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776"/>
        <c:crosses val="autoZero"/>
        <c:auto val="1"/>
        <c:lblOffset val="100"/>
        <c:baseTimeUnit val="years"/>
      </c:dateAx>
      <c:valAx>
        <c:axId val="21829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9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EB-4B3E-BE3D-2BDDE81E5E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1728"/>
        <c:axId val="7324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EB-4B3E-BE3D-2BDDE81E5E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1728"/>
        <c:axId val="73243648"/>
      </c:lineChart>
      <c:dateAx>
        <c:axId val="73241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3648"/>
        <c:crosses val="autoZero"/>
        <c:auto val="1"/>
        <c:lblOffset val="100"/>
        <c:baseTimeUnit val="years"/>
      </c:dateAx>
      <c:valAx>
        <c:axId val="7324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FF-48AD-8094-9F4288F7FE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7728"/>
        <c:axId val="7325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FF-48AD-8094-9F4288F7FE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7728"/>
        <c:axId val="73259648"/>
      </c:lineChart>
      <c:dateAx>
        <c:axId val="73257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9648"/>
        <c:crosses val="autoZero"/>
        <c:auto val="1"/>
        <c:lblOffset val="100"/>
        <c:baseTimeUnit val="years"/>
      </c:dateAx>
      <c:valAx>
        <c:axId val="7325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33-430E-9F67-53B1C1944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9264"/>
        <c:axId val="7334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33-430E-9F67-53B1C1944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9264"/>
        <c:axId val="73341184"/>
      </c:lineChart>
      <c:dateAx>
        <c:axId val="733392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1184"/>
        <c:crosses val="autoZero"/>
        <c:auto val="1"/>
        <c:lblOffset val="100"/>
        <c:baseTimeUnit val="years"/>
      </c:dateAx>
      <c:valAx>
        <c:axId val="7334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02-43D5-8A3A-D9F5F393EF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9360"/>
        <c:axId val="7336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02-43D5-8A3A-D9F5F393EF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9360"/>
        <c:axId val="73361280"/>
      </c:lineChart>
      <c:dateAx>
        <c:axId val="733593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1280"/>
        <c:crosses val="autoZero"/>
        <c:auto val="1"/>
        <c:lblOffset val="100"/>
        <c:baseTimeUnit val="years"/>
      </c:dateAx>
      <c:valAx>
        <c:axId val="7336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888.19</c:v>
                </c:pt>
                <c:pt idx="1">
                  <c:v>862.85</c:v>
                </c:pt>
                <c:pt idx="2">
                  <c:v>805.03</c:v>
                </c:pt>
                <c:pt idx="3">
                  <c:v>972.05</c:v>
                </c:pt>
                <c:pt idx="4">
                  <c:v>848.69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A0-41AC-9DAB-92BF26BB48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75104"/>
        <c:axId val="7339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1595.62</c:v>
                </c:pt>
                <c:pt idx="1">
                  <c:v>1302.33</c:v>
                </c:pt>
                <c:pt idx="2">
                  <c:v>1274.21</c:v>
                </c:pt>
                <c:pt idx="3">
                  <c:v>1183.92</c:v>
                </c:pt>
                <c:pt idx="4">
                  <c:v>1128.72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A0-41AC-9DAB-92BF26BB48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75104"/>
        <c:axId val="73393664"/>
      </c:lineChart>
      <c:dateAx>
        <c:axId val="733751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93664"/>
        <c:crosses val="autoZero"/>
        <c:auto val="1"/>
        <c:lblOffset val="100"/>
        <c:baseTimeUnit val="years"/>
      </c:dateAx>
      <c:valAx>
        <c:axId val="7339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7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29.45</c:v>
                </c:pt>
                <c:pt idx="1">
                  <c:v>38.450000000000003</c:v>
                </c:pt>
                <c:pt idx="2">
                  <c:v>41.48</c:v>
                </c:pt>
                <c:pt idx="3">
                  <c:v>28.33</c:v>
                </c:pt>
                <c:pt idx="4">
                  <c:v>31.22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4E-458D-94DA-BE9978EDC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56896"/>
        <c:axId val="13987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37.92</c:v>
                </c:pt>
                <c:pt idx="1">
                  <c:v>40.89</c:v>
                </c:pt>
                <c:pt idx="2">
                  <c:v>41.25</c:v>
                </c:pt>
                <c:pt idx="3">
                  <c:v>42.5</c:v>
                </c:pt>
                <c:pt idx="4">
                  <c:v>41.84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4E-458D-94DA-BE9978EDC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6896"/>
        <c:axId val="139875456"/>
      </c:lineChart>
      <c:dateAx>
        <c:axId val="1398568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5456"/>
        <c:crosses val="autoZero"/>
        <c:auto val="1"/>
        <c:lblOffset val="100"/>
        <c:baseTimeUnit val="years"/>
      </c:dateAx>
      <c:valAx>
        <c:axId val="13987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5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912.76</c:v>
                </c:pt>
                <c:pt idx="1">
                  <c:v>685.71</c:v>
                </c:pt>
                <c:pt idx="2">
                  <c:v>769.57</c:v>
                </c:pt>
                <c:pt idx="3">
                  <c:v>1053.5899999999999</c:v>
                </c:pt>
                <c:pt idx="4">
                  <c:v>1093.46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5E-41D7-9F6C-06443CB1A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9280"/>
        <c:axId val="20219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423.18</c:v>
                </c:pt>
                <c:pt idx="1">
                  <c:v>383.2</c:v>
                </c:pt>
                <c:pt idx="2">
                  <c:v>383.25</c:v>
                </c:pt>
                <c:pt idx="3">
                  <c:v>377.72</c:v>
                </c:pt>
                <c:pt idx="4">
                  <c:v>390.47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5E-41D7-9F6C-06443CB1A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9280"/>
        <c:axId val="202195712"/>
      </c:lineChart>
      <c:dateAx>
        <c:axId val="1398892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195712"/>
        <c:crosses val="autoZero"/>
        <c:auto val="1"/>
        <c:lblOffset val="100"/>
        <c:baseTimeUnit val="years"/>
      </c:dateAx>
      <c:valAx>
        <c:axId val="20219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【949.15】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【71.88】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【288.19】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W46" zoomScale="70" zoomScaleNormal="7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沖縄県　渡名喜村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2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8" t="str">
        <f>データ!$I$6</f>
        <v>法非適用</v>
      </c>
      <c r="C8" s="48"/>
      <c r="D8" s="48"/>
      <c r="E8" s="48"/>
      <c r="F8" s="48"/>
      <c r="G8" s="48"/>
      <c r="H8" s="48"/>
      <c r="I8" s="48" t="str">
        <f>データ!$J$6</f>
        <v>水道事業</v>
      </c>
      <c r="J8" s="48"/>
      <c r="K8" s="48"/>
      <c r="L8" s="48"/>
      <c r="M8" s="48"/>
      <c r="N8" s="48"/>
      <c r="O8" s="48"/>
      <c r="P8" s="48" t="str">
        <f>データ!$K$6</f>
        <v>簡易水道事業</v>
      </c>
      <c r="Q8" s="48"/>
      <c r="R8" s="48"/>
      <c r="S8" s="48"/>
      <c r="T8" s="48"/>
      <c r="U8" s="48"/>
      <c r="V8" s="48"/>
      <c r="W8" s="48" t="str">
        <f>データ!$L$6</f>
        <v>D4</v>
      </c>
      <c r="X8" s="48"/>
      <c r="Y8" s="48"/>
      <c r="Z8" s="48"/>
      <c r="AA8" s="48"/>
      <c r="AB8" s="48"/>
      <c r="AC8" s="48"/>
      <c r="AD8" s="48" t="str">
        <f>データ!$M$6</f>
        <v>非設置</v>
      </c>
      <c r="AE8" s="48"/>
      <c r="AF8" s="48"/>
      <c r="AG8" s="48"/>
      <c r="AH8" s="48"/>
      <c r="AI8" s="48"/>
      <c r="AJ8" s="48"/>
      <c r="AK8" s="2"/>
      <c r="AL8" s="49">
        <f>データ!$R$6</f>
        <v>345</v>
      </c>
      <c r="AM8" s="49"/>
      <c r="AN8" s="49"/>
      <c r="AO8" s="49"/>
      <c r="AP8" s="49"/>
      <c r="AQ8" s="49"/>
      <c r="AR8" s="49"/>
      <c r="AS8" s="49"/>
      <c r="AT8" s="45">
        <f>データ!$S$6</f>
        <v>3.87</v>
      </c>
      <c r="AU8" s="45"/>
      <c r="AV8" s="45"/>
      <c r="AW8" s="45"/>
      <c r="AX8" s="45"/>
      <c r="AY8" s="45"/>
      <c r="AZ8" s="45"/>
      <c r="BA8" s="45"/>
      <c r="BB8" s="45">
        <f>データ!$T$6</f>
        <v>89.15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2"/>
      <c r="AE9" s="2"/>
      <c r="AF9" s="2"/>
      <c r="AG9" s="2"/>
      <c r="AH9" s="3"/>
      <c r="AI9" s="2"/>
      <c r="AJ9" s="2"/>
      <c r="AK9" s="2"/>
      <c r="AL9" s="44" t="s">
        <v>16</v>
      </c>
      <c r="AM9" s="44"/>
      <c r="AN9" s="44"/>
      <c r="AO9" s="44"/>
      <c r="AP9" s="44"/>
      <c r="AQ9" s="44"/>
      <c r="AR9" s="44"/>
      <c r="AS9" s="44"/>
      <c r="AT9" s="44" t="s">
        <v>17</v>
      </c>
      <c r="AU9" s="44"/>
      <c r="AV9" s="44"/>
      <c r="AW9" s="44"/>
      <c r="AX9" s="44"/>
      <c r="AY9" s="44"/>
      <c r="AZ9" s="44"/>
      <c r="BA9" s="44"/>
      <c r="BB9" s="44" t="s">
        <v>18</v>
      </c>
      <c r="BC9" s="44"/>
      <c r="BD9" s="44"/>
      <c r="BE9" s="44"/>
      <c r="BF9" s="44"/>
      <c r="BG9" s="44"/>
      <c r="BH9" s="44"/>
      <c r="BI9" s="44"/>
      <c r="BJ9" s="3"/>
      <c r="BK9" s="3"/>
      <c r="BL9" s="50" t="s">
        <v>19</v>
      </c>
      <c r="BM9" s="51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5" t="str">
        <f>データ!$N$6</f>
        <v>-</v>
      </c>
      <c r="C10" s="45"/>
      <c r="D10" s="45"/>
      <c r="E10" s="45"/>
      <c r="F10" s="45"/>
      <c r="G10" s="45"/>
      <c r="H10" s="45"/>
      <c r="I10" s="45" t="str">
        <f>データ!$O$6</f>
        <v>該当数値なし</v>
      </c>
      <c r="J10" s="45"/>
      <c r="K10" s="45"/>
      <c r="L10" s="45"/>
      <c r="M10" s="45"/>
      <c r="N10" s="45"/>
      <c r="O10" s="45"/>
      <c r="P10" s="45">
        <f>データ!$P$6</f>
        <v>100</v>
      </c>
      <c r="Q10" s="45"/>
      <c r="R10" s="45"/>
      <c r="S10" s="45"/>
      <c r="T10" s="45"/>
      <c r="U10" s="45"/>
      <c r="V10" s="45"/>
      <c r="W10" s="49">
        <f>データ!$Q$6</f>
        <v>6040</v>
      </c>
      <c r="X10" s="49"/>
      <c r="Y10" s="49"/>
      <c r="Z10" s="49"/>
      <c r="AA10" s="49"/>
      <c r="AB10" s="49"/>
      <c r="AC10" s="49"/>
      <c r="AD10" s="2"/>
      <c r="AE10" s="2"/>
      <c r="AF10" s="2"/>
      <c r="AG10" s="2"/>
      <c r="AH10" s="2"/>
      <c r="AI10" s="2"/>
      <c r="AJ10" s="2"/>
      <c r="AK10" s="2"/>
      <c r="AL10" s="49">
        <f>データ!$U$6</f>
        <v>330</v>
      </c>
      <c r="AM10" s="49"/>
      <c r="AN10" s="49"/>
      <c r="AO10" s="49"/>
      <c r="AP10" s="49"/>
      <c r="AQ10" s="49"/>
      <c r="AR10" s="49"/>
      <c r="AS10" s="49"/>
      <c r="AT10" s="45">
        <f>データ!$V$6</f>
        <v>3.84</v>
      </c>
      <c r="AU10" s="45"/>
      <c r="AV10" s="45"/>
      <c r="AW10" s="45"/>
      <c r="AX10" s="45"/>
      <c r="AY10" s="45"/>
      <c r="AZ10" s="45"/>
      <c r="BA10" s="45"/>
      <c r="BB10" s="45">
        <f>データ!$W$6</f>
        <v>85.94</v>
      </c>
      <c r="BC10" s="45"/>
      <c r="BD10" s="45"/>
      <c r="BE10" s="45"/>
      <c r="BF10" s="45"/>
      <c r="BG10" s="45"/>
      <c r="BH10" s="45"/>
      <c r="BI10" s="45"/>
      <c r="BJ10" s="2"/>
      <c r="BK10" s="2"/>
      <c r="BL10" s="52" t="s">
        <v>21</v>
      </c>
      <c r="BM10" s="53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6" t="s">
        <v>23</v>
      </c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</row>
    <row r="14" spans="1:78" ht="13.5" customHeight="1" x14ac:dyDescent="0.15">
      <c r="A14" s="2"/>
      <c r="B14" s="68" t="s">
        <v>24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70"/>
      <c r="BK14" s="2"/>
      <c r="BL14" s="54" t="s">
        <v>25</v>
      </c>
      <c r="BM14" s="55"/>
      <c r="BN14" s="55"/>
      <c r="BO14" s="55"/>
      <c r="BP14" s="55"/>
      <c r="BQ14" s="55"/>
      <c r="BR14" s="55"/>
      <c r="BS14" s="55"/>
      <c r="BT14" s="55"/>
      <c r="BU14" s="55"/>
      <c r="BV14" s="55"/>
      <c r="BW14" s="55"/>
      <c r="BX14" s="55"/>
      <c r="BY14" s="55"/>
      <c r="BZ14" s="56"/>
    </row>
    <row r="15" spans="1:78" ht="13.5" customHeight="1" x14ac:dyDescent="0.15">
      <c r="A15" s="2"/>
      <c r="B15" s="71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3"/>
      <c r="BK15" s="2"/>
      <c r="BL15" s="57"/>
      <c r="BM15" s="58"/>
      <c r="BN15" s="58"/>
      <c r="BO15" s="58"/>
      <c r="BP15" s="58"/>
      <c r="BQ15" s="58"/>
      <c r="BR15" s="58"/>
      <c r="BS15" s="58"/>
      <c r="BT15" s="58"/>
      <c r="BU15" s="58"/>
      <c r="BV15" s="58"/>
      <c r="BW15" s="58"/>
      <c r="BX15" s="58"/>
      <c r="BY15" s="58"/>
      <c r="BZ15" s="59"/>
    </row>
    <row r="16" spans="1:78" ht="13.5" customHeight="1" x14ac:dyDescent="0.15">
      <c r="A16" s="2"/>
      <c r="B16" s="16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17"/>
      <c r="BK16" s="2"/>
      <c r="BL16" s="60" t="s">
        <v>116</v>
      </c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2"/>
    </row>
    <row r="17" spans="1:78" ht="13.5" customHeight="1" x14ac:dyDescent="0.15">
      <c r="A17" s="2"/>
      <c r="B17" s="16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17"/>
      <c r="BK17" s="2"/>
      <c r="BL17" s="60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  <c r="BY17" s="61"/>
      <c r="BZ17" s="62"/>
    </row>
    <row r="18" spans="1:78" ht="13.5" customHeight="1" x14ac:dyDescent="0.15">
      <c r="A18" s="2"/>
      <c r="B18" s="16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17"/>
      <c r="BK18" s="2"/>
      <c r="BL18" s="60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2"/>
    </row>
    <row r="19" spans="1:78" ht="13.5" customHeight="1" x14ac:dyDescent="0.15">
      <c r="A19" s="2"/>
      <c r="B19" s="16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17"/>
      <c r="BK19" s="2"/>
      <c r="BL19" s="60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2"/>
    </row>
    <row r="20" spans="1:78" ht="13.5" customHeight="1" x14ac:dyDescent="0.15">
      <c r="A20" s="2"/>
      <c r="B20" s="16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17"/>
      <c r="BK20" s="2"/>
      <c r="BL20" s="60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62"/>
    </row>
    <row r="21" spans="1:78" ht="13.5" customHeight="1" x14ac:dyDescent="0.15">
      <c r="A21" s="2"/>
      <c r="B21" s="16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17"/>
      <c r="BK21" s="2"/>
      <c r="BL21" s="60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  <c r="BZ21" s="62"/>
    </row>
    <row r="22" spans="1:78" ht="13.5" customHeight="1" x14ac:dyDescent="0.15">
      <c r="A22" s="2"/>
      <c r="B22" s="16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17"/>
      <c r="BK22" s="2"/>
      <c r="BL22" s="60"/>
      <c r="BM22" s="61"/>
      <c r="BN22" s="61"/>
      <c r="BO22" s="61"/>
      <c r="BP22" s="61"/>
      <c r="BQ22" s="61"/>
      <c r="BR22" s="61"/>
      <c r="BS22" s="61"/>
      <c r="BT22" s="61"/>
      <c r="BU22" s="61"/>
      <c r="BV22" s="61"/>
      <c r="BW22" s="61"/>
      <c r="BX22" s="61"/>
      <c r="BY22" s="61"/>
      <c r="BZ22" s="62"/>
    </row>
    <row r="23" spans="1:78" ht="13.5" customHeight="1" x14ac:dyDescent="0.15">
      <c r="A23" s="2"/>
      <c r="B23" s="16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17"/>
      <c r="BK23" s="2"/>
      <c r="BL23" s="60"/>
      <c r="BM23" s="61"/>
      <c r="BN23" s="61"/>
      <c r="BO23" s="61"/>
      <c r="BP23" s="61"/>
      <c r="BQ23" s="61"/>
      <c r="BR23" s="61"/>
      <c r="BS23" s="61"/>
      <c r="BT23" s="61"/>
      <c r="BU23" s="61"/>
      <c r="BV23" s="61"/>
      <c r="BW23" s="61"/>
      <c r="BX23" s="61"/>
      <c r="BY23" s="61"/>
      <c r="BZ23" s="62"/>
    </row>
    <row r="24" spans="1:78" ht="13.5" customHeight="1" x14ac:dyDescent="0.15">
      <c r="A24" s="2"/>
      <c r="B24" s="16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17"/>
      <c r="BK24" s="2"/>
      <c r="BL24" s="60"/>
      <c r="BM24" s="61"/>
      <c r="BN24" s="61"/>
      <c r="BO24" s="61"/>
      <c r="BP24" s="61"/>
      <c r="BQ24" s="61"/>
      <c r="BR24" s="61"/>
      <c r="BS24" s="61"/>
      <c r="BT24" s="61"/>
      <c r="BU24" s="61"/>
      <c r="BV24" s="61"/>
      <c r="BW24" s="61"/>
      <c r="BX24" s="61"/>
      <c r="BY24" s="61"/>
      <c r="BZ24" s="62"/>
    </row>
    <row r="25" spans="1:78" ht="13.5" customHeight="1" x14ac:dyDescent="0.15">
      <c r="A25" s="2"/>
      <c r="B25" s="16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17"/>
      <c r="BK25" s="2"/>
      <c r="BL25" s="60"/>
      <c r="BM25" s="61"/>
      <c r="BN25" s="61"/>
      <c r="BO25" s="61"/>
      <c r="BP25" s="61"/>
      <c r="BQ25" s="61"/>
      <c r="BR25" s="61"/>
      <c r="BS25" s="61"/>
      <c r="BT25" s="61"/>
      <c r="BU25" s="61"/>
      <c r="BV25" s="61"/>
      <c r="BW25" s="61"/>
      <c r="BX25" s="61"/>
      <c r="BY25" s="61"/>
      <c r="BZ25" s="62"/>
    </row>
    <row r="26" spans="1:78" ht="13.5" customHeight="1" x14ac:dyDescent="0.15">
      <c r="A26" s="2"/>
      <c r="B26" s="16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17"/>
      <c r="BK26" s="2"/>
      <c r="BL26" s="60"/>
      <c r="BM26" s="61"/>
      <c r="BN26" s="61"/>
      <c r="BO26" s="61"/>
      <c r="BP26" s="61"/>
      <c r="BQ26" s="61"/>
      <c r="BR26" s="61"/>
      <c r="BS26" s="61"/>
      <c r="BT26" s="61"/>
      <c r="BU26" s="61"/>
      <c r="BV26" s="61"/>
      <c r="BW26" s="61"/>
      <c r="BX26" s="61"/>
      <c r="BY26" s="61"/>
      <c r="BZ26" s="62"/>
    </row>
    <row r="27" spans="1:78" ht="13.5" customHeight="1" x14ac:dyDescent="0.15">
      <c r="A27" s="2"/>
      <c r="B27" s="16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17"/>
      <c r="BK27" s="2"/>
      <c r="BL27" s="60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2"/>
    </row>
    <row r="28" spans="1:78" ht="13.5" customHeight="1" x14ac:dyDescent="0.15">
      <c r="A28" s="2"/>
      <c r="B28" s="16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17"/>
      <c r="BK28" s="2"/>
      <c r="BL28" s="60"/>
      <c r="BM28" s="61"/>
      <c r="BN28" s="61"/>
      <c r="BO28" s="61"/>
      <c r="BP28" s="61"/>
      <c r="BQ28" s="61"/>
      <c r="BR28" s="61"/>
      <c r="BS28" s="61"/>
      <c r="BT28" s="61"/>
      <c r="BU28" s="61"/>
      <c r="BV28" s="61"/>
      <c r="BW28" s="61"/>
      <c r="BX28" s="61"/>
      <c r="BY28" s="61"/>
      <c r="BZ28" s="62"/>
    </row>
    <row r="29" spans="1:78" ht="13.5" customHeight="1" x14ac:dyDescent="0.15">
      <c r="A29" s="2"/>
      <c r="B29" s="16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17"/>
      <c r="BK29" s="2"/>
      <c r="BL29" s="60"/>
      <c r="BM29" s="61"/>
      <c r="BN29" s="61"/>
      <c r="BO29" s="61"/>
      <c r="BP29" s="61"/>
      <c r="BQ29" s="61"/>
      <c r="BR29" s="61"/>
      <c r="BS29" s="61"/>
      <c r="BT29" s="61"/>
      <c r="BU29" s="61"/>
      <c r="BV29" s="61"/>
      <c r="BW29" s="61"/>
      <c r="BX29" s="61"/>
      <c r="BY29" s="61"/>
      <c r="BZ29" s="62"/>
    </row>
    <row r="30" spans="1:78" ht="13.5" customHeight="1" x14ac:dyDescent="0.15">
      <c r="A30" s="2"/>
      <c r="B30" s="16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17"/>
      <c r="BK30" s="2"/>
      <c r="BL30" s="60"/>
      <c r="BM30" s="61"/>
      <c r="BN30" s="61"/>
      <c r="BO30" s="61"/>
      <c r="BP30" s="61"/>
      <c r="BQ30" s="61"/>
      <c r="BR30" s="61"/>
      <c r="BS30" s="61"/>
      <c r="BT30" s="61"/>
      <c r="BU30" s="61"/>
      <c r="BV30" s="61"/>
      <c r="BW30" s="61"/>
      <c r="BX30" s="61"/>
      <c r="BY30" s="61"/>
      <c r="BZ30" s="62"/>
    </row>
    <row r="31" spans="1:78" ht="13.5" customHeight="1" x14ac:dyDescent="0.15">
      <c r="A31" s="2"/>
      <c r="B31" s="16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17"/>
      <c r="BK31" s="2"/>
      <c r="BL31" s="60"/>
      <c r="BM31" s="61"/>
      <c r="BN31" s="61"/>
      <c r="BO31" s="61"/>
      <c r="BP31" s="61"/>
      <c r="BQ31" s="61"/>
      <c r="BR31" s="61"/>
      <c r="BS31" s="61"/>
      <c r="BT31" s="61"/>
      <c r="BU31" s="61"/>
      <c r="BV31" s="61"/>
      <c r="BW31" s="61"/>
      <c r="BX31" s="61"/>
      <c r="BY31" s="61"/>
      <c r="BZ31" s="62"/>
    </row>
    <row r="32" spans="1:78" ht="13.5" customHeight="1" x14ac:dyDescent="0.15">
      <c r="A32" s="2"/>
      <c r="B32" s="16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17"/>
      <c r="BK32" s="2"/>
      <c r="BL32" s="60"/>
      <c r="BM32" s="61"/>
      <c r="BN32" s="61"/>
      <c r="BO32" s="61"/>
      <c r="BP32" s="61"/>
      <c r="BQ32" s="61"/>
      <c r="BR32" s="61"/>
      <c r="BS32" s="61"/>
      <c r="BT32" s="61"/>
      <c r="BU32" s="61"/>
      <c r="BV32" s="61"/>
      <c r="BW32" s="61"/>
      <c r="BX32" s="61"/>
      <c r="BY32" s="61"/>
      <c r="BZ32" s="62"/>
    </row>
    <row r="33" spans="1:78" ht="13.5" customHeight="1" x14ac:dyDescent="0.15">
      <c r="A33" s="2"/>
      <c r="B33" s="16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17"/>
      <c r="BK33" s="2"/>
      <c r="BL33" s="60"/>
      <c r="BM33" s="61"/>
      <c r="BN33" s="61"/>
      <c r="BO33" s="61"/>
      <c r="BP33" s="61"/>
      <c r="BQ33" s="61"/>
      <c r="BR33" s="61"/>
      <c r="BS33" s="61"/>
      <c r="BT33" s="61"/>
      <c r="BU33" s="61"/>
      <c r="BV33" s="61"/>
      <c r="BW33" s="61"/>
      <c r="BX33" s="61"/>
      <c r="BY33" s="61"/>
      <c r="BZ33" s="62"/>
    </row>
    <row r="34" spans="1:78" ht="13.5" customHeight="1" x14ac:dyDescent="0.15">
      <c r="A34" s="2"/>
      <c r="B34" s="16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8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8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8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7"/>
      <c r="BK34" s="2"/>
      <c r="BL34" s="60"/>
      <c r="BM34" s="61"/>
      <c r="BN34" s="61"/>
      <c r="BO34" s="61"/>
      <c r="BP34" s="61"/>
      <c r="BQ34" s="61"/>
      <c r="BR34" s="61"/>
      <c r="BS34" s="61"/>
      <c r="BT34" s="61"/>
      <c r="BU34" s="61"/>
      <c r="BV34" s="61"/>
      <c r="BW34" s="61"/>
      <c r="BX34" s="61"/>
      <c r="BY34" s="61"/>
      <c r="BZ34" s="62"/>
    </row>
    <row r="35" spans="1:78" ht="13.5" customHeight="1" x14ac:dyDescent="0.15">
      <c r="A35" s="2"/>
      <c r="B35" s="16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8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8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8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7"/>
      <c r="BK35" s="2"/>
      <c r="BL35" s="60"/>
      <c r="BM35" s="61"/>
      <c r="BN35" s="61"/>
      <c r="BO35" s="61"/>
      <c r="BP35" s="61"/>
      <c r="BQ35" s="61"/>
      <c r="BR35" s="61"/>
      <c r="BS35" s="61"/>
      <c r="BT35" s="61"/>
      <c r="BU35" s="61"/>
      <c r="BV35" s="61"/>
      <c r="BW35" s="61"/>
      <c r="BX35" s="61"/>
      <c r="BY35" s="61"/>
      <c r="BZ35" s="62"/>
    </row>
    <row r="36" spans="1:78" ht="13.5" customHeight="1" x14ac:dyDescent="0.15">
      <c r="A36" s="2"/>
      <c r="B36" s="16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17"/>
      <c r="BK36" s="2"/>
      <c r="BL36" s="60"/>
      <c r="BM36" s="61"/>
      <c r="BN36" s="61"/>
      <c r="BO36" s="61"/>
      <c r="BP36" s="61"/>
      <c r="BQ36" s="61"/>
      <c r="BR36" s="61"/>
      <c r="BS36" s="61"/>
      <c r="BT36" s="61"/>
      <c r="BU36" s="61"/>
      <c r="BV36" s="61"/>
      <c r="BW36" s="61"/>
      <c r="BX36" s="61"/>
      <c r="BY36" s="61"/>
      <c r="BZ36" s="62"/>
    </row>
    <row r="37" spans="1:78" ht="13.5" customHeight="1" x14ac:dyDescent="0.15">
      <c r="A37" s="2"/>
      <c r="B37" s="16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17"/>
      <c r="BK37" s="2"/>
      <c r="BL37" s="60"/>
      <c r="BM37" s="61"/>
      <c r="BN37" s="61"/>
      <c r="BO37" s="61"/>
      <c r="BP37" s="61"/>
      <c r="BQ37" s="61"/>
      <c r="BR37" s="61"/>
      <c r="BS37" s="61"/>
      <c r="BT37" s="61"/>
      <c r="BU37" s="61"/>
      <c r="BV37" s="61"/>
      <c r="BW37" s="61"/>
      <c r="BX37" s="61"/>
      <c r="BY37" s="61"/>
      <c r="BZ37" s="62"/>
    </row>
    <row r="38" spans="1:78" ht="13.5" customHeight="1" x14ac:dyDescent="0.15">
      <c r="A38" s="2"/>
      <c r="B38" s="16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17"/>
      <c r="BK38" s="2"/>
      <c r="BL38" s="60"/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61"/>
      <c r="BX38" s="61"/>
      <c r="BY38" s="61"/>
      <c r="BZ38" s="62"/>
    </row>
    <row r="39" spans="1:78" ht="13.5" customHeight="1" x14ac:dyDescent="0.15">
      <c r="A39" s="2"/>
      <c r="B39" s="16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17"/>
      <c r="BK39" s="2"/>
      <c r="BL39" s="60"/>
      <c r="BM39" s="61"/>
      <c r="BN39" s="61"/>
      <c r="BO39" s="61"/>
      <c r="BP39" s="61"/>
      <c r="BQ39" s="61"/>
      <c r="BR39" s="61"/>
      <c r="BS39" s="61"/>
      <c r="BT39" s="61"/>
      <c r="BU39" s="61"/>
      <c r="BV39" s="61"/>
      <c r="BW39" s="61"/>
      <c r="BX39" s="61"/>
      <c r="BY39" s="61"/>
      <c r="BZ39" s="62"/>
    </row>
    <row r="40" spans="1:78" ht="13.5" customHeight="1" x14ac:dyDescent="0.15">
      <c r="A40" s="2"/>
      <c r="B40" s="16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17"/>
      <c r="BK40" s="2"/>
      <c r="BL40" s="60"/>
      <c r="BM40" s="61"/>
      <c r="BN40" s="61"/>
      <c r="BO40" s="61"/>
      <c r="BP40" s="61"/>
      <c r="BQ40" s="61"/>
      <c r="BR40" s="61"/>
      <c r="BS40" s="61"/>
      <c r="BT40" s="61"/>
      <c r="BU40" s="61"/>
      <c r="BV40" s="61"/>
      <c r="BW40" s="61"/>
      <c r="BX40" s="61"/>
      <c r="BY40" s="61"/>
      <c r="BZ40" s="62"/>
    </row>
    <row r="41" spans="1:78" ht="13.5" customHeight="1" x14ac:dyDescent="0.15">
      <c r="A41" s="2"/>
      <c r="B41" s="16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17"/>
      <c r="BK41" s="2"/>
      <c r="BL41" s="60"/>
      <c r="BM41" s="61"/>
      <c r="BN41" s="61"/>
      <c r="BO41" s="61"/>
      <c r="BP41" s="61"/>
      <c r="BQ41" s="61"/>
      <c r="BR41" s="61"/>
      <c r="BS41" s="61"/>
      <c r="BT41" s="61"/>
      <c r="BU41" s="61"/>
      <c r="BV41" s="61"/>
      <c r="BW41" s="61"/>
      <c r="BX41" s="61"/>
      <c r="BY41" s="61"/>
      <c r="BZ41" s="62"/>
    </row>
    <row r="42" spans="1:78" ht="13.5" customHeight="1" x14ac:dyDescent="0.15">
      <c r="A42" s="2"/>
      <c r="B42" s="16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17"/>
      <c r="BK42" s="2"/>
      <c r="BL42" s="60"/>
      <c r="BM42" s="61"/>
      <c r="BN42" s="61"/>
      <c r="BO42" s="61"/>
      <c r="BP42" s="61"/>
      <c r="BQ42" s="61"/>
      <c r="BR42" s="61"/>
      <c r="BS42" s="61"/>
      <c r="BT42" s="61"/>
      <c r="BU42" s="61"/>
      <c r="BV42" s="61"/>
      <c r="BW42" s="61"/>
      <c r="BX42" s="61"/>
      <c r="BY42" s="61"/>
      <c r="BZ42" s="62"/>
    </row>
    <row r="43" spans="1:78" ht="13.5" customHeight="1" x14ac:dyDescent="0.15">
      <c r="A43" s="2"/>
      <c r="B43" s="16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17"/>
      <c r="BK43" s="2"/>
      <c r="BL43" s="60"/>
      <c r="BM43" s="61"/>
      <c r="BN43" s="61"/>
      <c r="BO43" s="61"/>
      <c r="BP43" s="61"/>
      <c r="BQ43" s="61"/>
      <c r="BR43" s="61"/>
      <c r="BS43" s="61"/>
      <c r="BT43" s="61"/>
      <c r="BU43" s="61"/>
      <c r="BV43" s="61"/>
      <c r="BW43" s="61"/>
      <c r="BX43" s="61"/>
      <c r="BY43" s="61"/>
      <c r="BZ43" s="62"/>
    </row>
    <row r="44" spans="1:78" ht="13.5" customHeight="1" x14ac:dyDescent="0.15">
      <c r="A44" s="2"/>
      <c r="B44" s="16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17"/>
      <c r="BK44" s="2"/>
      <c r="BL44" s="63"/>
      <c r="BM44" s="64"/>
      <c r="BN44" s="64"/>
      <c r="BO44" s="64"/>
      <c r="BP44" s="64"/>
      <c r="BQ44" s="64"/>
      <c r="BR44" s="64"/>
      <c r="BS44" s="64"/>
      <c r="BT44" s="64"/>
      <c r="BU44" s="64"/>
      <c r="BV44" s="64"/>
      <c r="BW44" s="64"/>
      <c r="BX44" s="64"/>
      <c r="BY44" s="64"/>
      <c r="BZ44" s="65"/>
    </row>
    <row r="45" spans="1:78" ht="13.5" customHeight="1" x14ac:dyDescent="0.15">
      <c r="A45" s="2"/>
      <c r="B45" s="16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17"/>
      <c r="BK45" s="2"/>
      <c r="BL45" s="54" t="s">
        <v>26</v>
      </c>
      <c r="BM45" s="55"/>
      <c r="BN45" s="55"/>
      <c r="BO45" s="55"/>
      <c r="BP45" s="55"/>
      <c r="BQ45" s="55"/>
      <c r="BR45" s="55"/>
      <c r="BS45" s="55"/>
      <c r="BT45" s="55"/>
      <c r="BU45" s="55"/>
      <c r="BV45" s="55"/>
      <c r="BW45" s="55"/>
      <c r="BX45" s="55"/>
      <c r="BY45" s="55"/>
      <c r="BZ45" s="56"/>
    </row>
    <row r="46" spans="1:78" ht="13.5" customHeight="1" x14ac:dyDescent="0.15">
      <c r="A46" s="2"/>
      <c r="B46" s="16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17"/>
      <c r="BK46" s="2"/>
      <c r="BL46" s="57"/>
      <c r="BM46" s="58"/>
      <c r="BN46" s="58"/>
      <c r="BO46" s="58"/>
      <c r="BP46" s="58"/>
      <c r="BQ46" s="58"/>
      <c r="BR46" s="58"/>
      <c r="BS46" s="58"/>
      <c r="BT46" s="58"/>
      <c r="BU46" s="58"/>
      <c r="BV46" s="58"/>
      <c r="BW46" s="58"/>
      <c r="BX46" s="58"/>
      <c r="BY46" s="58"/>
      <c r="BZ46" s="59"/>
    </row>
    <row r="47" spans="1:78" ht="13.5" customHeight="1" x14ac:dyDescent="0.15">
      <c r="A47" s="2"/>
      <c r="B47" s="16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17"/>
      <c r="BK47" s="2"/>
      <c r="BL47" s="60" t="s">
        <v>114</v>
      </c>
      <c r="BM47" s="61"/>
      <c r="BN47" s="61"/>
      <c r="BO47" s="61"/>
      <c r="BP47" s="61"/>
      <c r="BQ47" s="61"/>
      <c r="BR47" s="61"/>
      <c r="BS47" s="61"/>
      <c r="BT47" s="61"/>
      <c r="BU47" s="61"/>
      <c r="BV47" s="61"/>
      <c r="BW47" s="61"/>
      <c r="BX47" s="61"/>
      <c r="BY47" s="61"/>
      <c r="BZ47" s="62"/>
    </row>
    <row r="48" spans="1:78" ht="13.5" customHeight="1" x14ac:dyDescent="0.15">
      <c r="A48" s="2"/>
      <c r="B48" s="16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17"/>
      <c r="BK48" s="2"/>
      <c r="BL48" s="60"/>
      <c r="BM48" s="61"/>
      <c r="BN48" s="61"/>
      <c r="BO48" s="61"/>
      <c r="BP48" s="61"/>
      <c r="BQ48" s="61"/>
      <c r="BR48" s="61"/>
      <c r="BS48" s="61"/>
      <c r="BT48" s="61"/>
      <c r="BU48" s="61"/>
      <c r="BV48" s="61"/>
      <c r="BW48" s="61"/>
      <c r="BX48" s="61"/>
      <c r="BY48" s="61"/>
      <c r="BZ48" s="62"/>
    </row>
    <row r="49" spans="1:78" ht="13.5" customHeight="1" x14ac:dyDescent="0.15">
      <c r="A49" s="2"/>
      <c r="B49" s="16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17"/>
      <c r="BK49" s="2"/>
      <c r="BL49" s="60"/>
      <c r="BM49" s="61"/>
      <c r="BN49" s="61"/>
      <c r="BO49" s="61"/>
      <c r="BP49" s="61"/>
      <c r="BQ49" s="61"/>
      <c r="BR49" s="61"/>
      <c r="BS49" s="61"/>
      <c r="BT49" s="61"/>
      <c r="BU49" s="61"/>
      <c r="BV49" s="61"/>
      <c r="BW49" s="61"/>
      <c r="BX49" s="61"/>
      <c r="BY49" s="61"/>
      <c r="BZ49" s="62"/>
    </row>
    <row r="50" spans="1:78" ht="13.5" customHeight="1" x14ac:dyDescent="0.15">
      <c r="A50" s="2"/>
      <c r="B50" s="16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17"/>
      <c r="BK50" s="2"/>
      <c r="BL50" s="60"/>
      <c r="BM50" s="61"/>
      <c r="BN50" s="61"/>
      <c r="BO50" s="61"/>
      <c r="BP50" s="61"/>
      <c r="BQ50" s="61"/>
      <c r="BR50" s="61"/>
      <c r="BS50" s="61"/>
      <c r="BT50" s="61"/>
      <c r="BU50" s="61"/>
      <c r="BV50" s="61"/>
      <c r="BW50" s="61"/>
      <c r="BX50" s="61"/>
      <c r="BY50" s="61"/>
      <c r="BZ50" s="62"/>
    </row>
    <row r="51" spans="1:78" ht="13.5" customHeight="1" x14ac:dyDescent="0.15">
      <c r="A51" s="2"/>
      <c r="B51" s="16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17"/>
      <c r="BK51" s="2"/>
      <c r="BL51" s="60"/>
      <c r="BM51" s="61"/>
      <c r="BN51" s="61"/>
      <c r="BO51" s="61"/>
      <c r="BP51" s="61"/>
      <c r="BQ51" s="61"/>
      <c r="BR51" s="61"/>
      <c r="BS51" s="61"/>
      <c r="BT51" s="61"/>
      <c r="BU51" s="61"/>
      <c r="BV51" s="61"/>
      <c r="BW51" s="61"/>
      <c r="BX51" s="61"/>
      <c r="BY51" s="61"/>
      <c r="BZ51" s="62"/>
    </row>
    <row r="52" spans="1:78" ht="13.5" customHeight="1" x14ac:dyDescent="0.15">
      <c r="A52" s="2"/>
      <c r="B52" s="16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17"/>
      <c r="BK52" s="2"/>
      <c r="BL52" s="60"/>
      <c r="BM52" s="61"/>
      <c r="BN52" s="61"/>
      <c r="BO52" s="61"/>
      <c r="BP52" s="61"/>
      <c r="BQ52" s="61"/>
      <c r="BR52" s="61"/>
      <c r="BS52" s="61"/>
      <c r="BT52" s="61"/>
      <c r="BU52" s="61"/>
      <c r="BV52" s="61"/>
      <c r="BW52" s="61"/>
      <c r="BX52" s="61"/>
      <c r="BY52" s="61"/>
      <c r="BZ52" s="62"/>
    </row>
    <row r="53" spans="1:78" ht="13.5" customHeight="1" x14ac:dyDescent="0.15">
      <c r="A53" s="2"/>
      <c r="B53" s="16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17"/>
      <c r="BK53" s="2"/>
      <c r="BL53" s="60"/>
      <c r="BM53" s="61"/>
      <c r="BN53" s="61"/>
      <c r="BO53" s="61"/>
      <c r="BP53" s="61"/>
      <c r="BQ53" s="61"/>
      <c r="BR53" s="61"/>
      <c r="BS53" s="61"/>
      <c r="BT53" s="61"/>
      <c r="BU53" s="61"/>
      <c r="BV53" s="61"/>
      <c r="BW53" s="61"/>
      <c r="BX53" s="61"/>
      <c r="BY53" s="61"/>
      <c r="BZ53" s="62"/>
    </row>
    <row r="54" spans="1:78" ht="13.5" customHeight="1" x14ac:dyDescent="0.15">
      <c r="A54" s="2"/>
      <c r="B54" s="16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17"/>
      <c r="BK54" s="2"/>
      <c r="BL54" s="60"/>
      <c r="BM54" s="61"/>
      <c r="BN54" s="61"/>
      <c r="BO54" s="61"/>
      <c r="BP54" s="61"/>
      <c r="BQ54" s="61"/>
      <c r="BR54" s="61"/>
      <c r="BS54" s="61"/>
      <c r="BT54" s="61"/>
      <c r="BU54" s="61"/>
      <c r="BV54" s="61"/>
      <c r="BW54" s="61"/>
      <c r="BX54" s="61"/>
      <c r="BY54" s="61"/>
      <c r="BZ54" s="62"/>
    </row>
    <row r="55" spans="1:78" ht="13.5" customHeight="1" x14ac:dyDescent="0.15">
      <c r="A55" s="2"/>
      <c r="B55" s="16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17"/>
      <c r="BK55" s="2"/>
      <c r="BL55" s="60"/>
      <c r="BM55" s="61"/>
      <c r="BN55" s="61"/>
      <c r="BO55" s="61"/>
      <c r="BP55" s="61"/>
      <c r="BQ55" s="61"/>
      <c r="BR55" s="61"/>
      <c r="BS55" s="61"/>
      <c r="BT55" s="61"/>
      <c r="BU55" s="61"/>
      <c r="BV55" s="61"/>
      <c r="BW55" s="61"/>
      <c r="BX55" s="61"/>
      <c r="BY55" s="61"/>
      <c r="BZ55" s="62"/>
    </row>
    <row r="56" spans="1:78" ht="13.5" customHeight="1" x14ac:dyDescent="0.15">
      <c r="A56" s="2"/>
      <c r="B56" s="16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8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8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8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7"/>
      <c r="BK56" s="2"/>
      <c r="BL56" s="60"/>
      <c r="BM56" s="61"/>
      <c r="BN56" s="61"/>
      <c r="BO56" s="61"/>
      <c r="BP56" s="61"/>
      <c r="BQ56" s="61"/>
      <c r="BR56" s="61"/>
      <c r="BS56" s="61"/>
      <c r="BT56" s="61"/>
      <c r="BU56" s="61"/>
      <c r="BV56" s="61"/>
      <c r="BW56" s="61"/>
      <c r="BX56" s="61"/>
      <c r="BY56" s="61"/>
      <c r="BZ56" s="62"/>
    </row>
    <row r="57" spans="1:78" ht="13.5" customHeight="1" x14ac:dyDescent="0.15">
      <c r="A57" s="2"/>
      <c r="B57" s="16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8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8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8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7"/>
      <c r="BK57" s="2"/>
      <c r="BL57" s="60"/>
      <c r="BM57" s="61"/>
      <c r="BN57" s="61"/>
      <c r="BO57" s="61"/>
      <c r="BP57" s="61"/>
      <c r="BQ57" s="61"/>
      <c r="BR57" s="61"/>
      <c r="BS57" s="61"/>
      <c r="BT57" s="61"/>
      <c r="BU57" s="61"/>
      <c r="BV57" s="61"/>
      <c r="BW57" s="61"/>
      <c r="BX57" s="61"/>
      <c r="BY57" s="61"/>
      <c r="BZ57" s="62"/>
    </row>
    <row r="58" spans="1:78" ht="13.5" customHeight="1" x14ac:dyDescent="0.15">
      <c r="A58" s="2"/>
      <c r="B58" s="16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8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8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8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7"/>
      <c r="BK58" s="2"/>
      <c r="BL58" s="60"/>
      <c r="BM58" s="61"/>
      <c r="BN58" s="61"/>
      <c r="BO58" s="61"/>
      <c r="BP58" s="61"/>
      <c r="BQ58" s="61"/>
      <c r="BR58" s="61"/>
      <c r="BS58" s="61"/>
      <c r="BT58" s="61"/>
      <c r="BU58" s="61"/>
      <c r="BV58" s="61"/>
      <c r="BW58" s="61"/>
      <c r="BX58" s="61"/>
      <c r="BY58" s="61"/>
      <c r="BZ58" s="62"/>
    </row>
    <row r="59" spans="1:78" ht="13.5" customHeight="1" x14ac:dyDescent="0.15">
      <c r="A59" s="2"/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2"/>
      <c r="BK59" s="2"/>
      <c r="BL59" s="60"/>
      <c r="BM59" s="61"/>
      <c r="BN59" s="61"/>
      <c r="BO59" s="61"/>
      <c r="BP59" s="61"/>
      <c r="BQ59" s="61"/>
      <c r="BR59" s="61"/>
      <c r="BS59" s="61"/>
      <c r="BT59" s="61"/>
      <c r="BU59" s="61"/>
      <c r="BV59" s="61"/>
      <c r="BW59" s="61"/>
      <c r="BX59" s="61"/>
      <c r="BY59" s="61"/>
      <c r="BZ59" s="62"/>
    </row>
    <row r="60" spans="1:78" ht="13.5" customHeight="1" x14ac:dyDescent="0.15">
      <c r="A60" s="2"/>
      <c r="B60" s="71" t="s">
        <v>27</v>
      </c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3"/>
      <c r="BK60" s="2"/>
      <c r="BL60" s="60"/>
      <c r="BM60" s="61"/>
      <c r="BN60" s="61"/>
      <c r="BO60" s="61"/>
      <c r="BP60" s="61"/>
      <c r="BQ60" s="61"/>
      <c r="BR60" s="61"/>
      <c r="BS60" s="61"/>
      <c r="BT60" s="61"/>
      <c r="BU60" s="61"/>
      <c r="BV60" s="61"/>
      <c r="BW60" s="61"/>
      <c r="BX60" s="61"/>
      <c r="BY60" s="61"/>
      <c r="BZ60" s="62"/>
    </row>
    <row r="61" spans="1:78" ht="13.5" customHeight="1" x14ac:dyDescent="0.15">
      <c r="A61" s="2"/>
      <c r="B61" s="71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3"/>
      <c r="BK61" s="2"/>
      <c r="BL61" s="60"/>
      <c r="BM61" s="61"/>
      <c r="BN61" s="61"/>
      <c r="BO61" s="61"/>
      <c r="BP61" s="61"/>
      <c r="BQ61" s="61"/>
      <c r="BR61" s="61"/>
      <c r="BS61" s="61"/>
      <c r="BT61" s="61"/>
      <c r="BU61" s="61"/>
      <c r="BV61" s="61"/>
      <c r="BW61" s="61"/>
      <c r="BX61" s="61"/>
      <c r="BY61" s="61"/>
      <c r="BZ61" s="62"/>
    </row>
    <row r="62" spans="1:78" ht="13.5" customHeight="1" x14ac:dyDescent="0.15">
      <c r="A62" s="2"/>
      <c r="B62" s="16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17"/>
      <c r="BK62" s="2"/>
      <c r="BL62" s="60"/>
      <c r="BM62" s="61"/>
      <c r="BN62" s="61"/>
      <c r="BO62" s="61"/>
      <c r="BP62" s="61"/>
      <c r="BQ62" s="61"/>
      <c r="BR62" s="61"/>
      <c r="BS62" s="61"/>
      <c r="BT62" s="61"/>
      <c r="BU62" s="61"/>
      <c r="BV62" s="61"/>
      <c r="BW62" s="61"/>
      <c r="BX62" s="61"/>
      <c r="BY62" s="61"/>
      <c r="BZ62" s="62"/>
    </row>
    <row r="63" spans="1:78" ht="13.5" customHeight="1" x14ac:dyDescent="0.15">
      <c r="A63" s="2"/>
      <c r="B63" s="16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17"/>
      <c r="BK63" s="2"/>
      <c r="BL63" s="63"/>
      <c r="BM63" s="64"/>
      <c r="BN63" s="64"/>
      <c r="BO63" s="64"/>
      <c r="BP63" s="64"/>
      <c r="BQ63" s="64"/>
      <c r="BR63" s="64"/>
      <c r="BS63" s="64"/>
      <c r="BT63" s="64"/>
      <c r="BU63" s="64"/>
      <c r="BV63" s="64"/>
      <c r="BW63" s="64"/>
      <c r="BX63" s="64"/>
      <c r="BY63" s="64"/>
      <c r="BZ63" s="65"/>
    </row>
    <row r="64" spans="1:78" ht="13.5" customHeight="1" x14ac:dyDescent="0.15">
      <c r="A64" s="2"/>
      <c r="B64" s="16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17"/>
      <c r="BK64" s="2"/>
      <c r="BL64" s="54" t="s">
        <v>28</v>
      </c>
      <c r="BM64" s="55"/>
      <c r="BN64" s="55"/>
      <c r="BO64" s="55"/>
      <c r="BP64" s="55"/>
      <c r="BQ64" s="55"/>
      <c r="BR64" s="55"/>
      <c r="BS64" s="55"/>
      <c r="BT64" s="55"/>
      <c r="BU64" s="55"/>
      <c r="BV64" s="55"/>
      <c r="BW64" s="55"/>
      <c r="BX64" s="55"/>
      <c r="BY64" s="55"/>
      <c r="BZ64" s="56"/>
    </row>
    <row r="65" spans="1:78" ht="13.5" customHeight="1" x14ac:dyDescent="0.15">
      <c r="A65" s="2"/>
      <c r="B65" s="16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17"/>
      <c r="BK65" s="2"/>
      <c r="BL65" s="57"/>
      <c r="BM65" s="58"/>
      <c r="BN65" s="58"/>
      <c r="BO65" s="58"/>
      <c r="BP65" s="58"/>
      <c r="BQ65" s="58"/>
      <c r="BR65" s="58"/>
      <c r="BS65" s="58"/>
      <c r="BT65" s="58"/>
      <c r="BU65" s="58"/>
      <c r="BV65" s="58"/>
      <c r="BW65" s="58"/>
      <c r="BX65" s="58"/>
      <c r="BY65" s="58"/>
      <c r="BZ65" s="59"/>
    </row>
    <row r="66" spans="1:78" ht="13.5" customHeight="1" x14ac:dyDescent="0.15">
      <c r="A66" s="2"/>
      <c r="B66" s="16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17"/>
      <c r="BK66" s="2"/>
      <c r="BL66" s="60" t="s">
        <v>115</v>
      </c>
      <c r="BM66" s="61"/>
      <c r="BN66" s="61"/>
      <c r="BO66" s="61"/>
      <c r="BP66" s="61"/>
      <c r="BQ66" s="61"/>
      <c r="BR66" s="61"/>
      <c r="BS66" s="61"/>
      <c r="BT66" s="61"/>
      <c r="BU66" s="61"/>
      <c r="BV66" s="61"/>
      <c r="BW66" s="61"/>
      <c r="BX66" s="61"/>
      <c r="BY66" s="61"/>
      <c r="BZ66" s="62"/>
    </row>
    <row r="67" spans="1:78" ht="13.5" customHeight="1" x14ac:dyDescent="0.15">
      <c r="A67" s="2"/>
      <c r="B67" s="16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17"/>
      <c r="BK67" s="2"/>
      <c r="BL67" s="60"/>
      <c r="BM67" s="61"/>
      <c r="BN67" s="61"/>
      <c r="BO67" s="61"/>
      <c r="BP67" s="61"/>
      <c r="BQ67" s="61"/>
      <c r="BR67" s="61"/>
      <c r="BS67" s="61"/>
      <c r="BT67" s="61"/>
      <c r="BU67" s="61"/>
      <c r="BV67" s="61"/>
      <c r="BW67" s="61"/>
      <c r="BX67" s="61"/>
      <c r="BY67" s="61"/>
      <c r="BZ67" s="62"/>
    </row>
    <row r="68" spans="1:78" ht="13.5" customHeight="1" x14ac:dyDescent="0.15">
      <c r="A68" s="2"/>
      <c r="B68" s="16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17"/>
      <c r="BK68" s="2"/>
      <c r="BL68" s="60"/>
      <c r="BM68" s="61"/>
      <c r="BN68" s="61"/>
      <c r="BO68" s="61"/>
      <c r="BP68" s="61"/>
      <c r="BQ68" s="61"/>
      <c r="BR68" s="61"/>
      <c r="BS68" s="61"/>
      <c r="BT68" s="61"/>
      <c r="BU68" s="61"/>
      <c r="BV68" s="61"/>
      <c r="BW68" s="61"/>
      <c r="BX68" s="61"/>
      <c r="BY68" s="61"/>
      <c r="BZ68" s="62"/>
    </row>
    <row r="69" spans="1:78" ht="13.5" customHeight="1" x14ac:dyDescent="0.15">
      <c r="A69" s="2"/>
      <c r="B69" s="16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17"/>
      <c r="BK69" s="2"/>
      <c r="BL69" s="60"/>
      <c r="BM69" s="61"/>
      <c r="BN69" s="61"/>
      <c r="BO69" s="61"/>
      <c r="BP69" s="61"/>
      <c r="BQ69" s="61"/>
      <c r="BR69" s="61"/>
      <c r="BS69" s="61"/>
      <c r="BT69" s="61"/>
      <c r="BU69" s="61"/>
      <c r="BV69" s="61"/>
      <c r="BW69" s="61"/>
      <c r="BX69" s="61"/>
      <c r="BY69" s="61"/>
      <c r="BZ69" s="62"/>
    </row>
    <row r="70" spans="1:78" ht="13.5" customHeight="1" x14ac:dyDescent="0.15">
      <c r="A70" s="2"/>
      <c r="B70" s="16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17"/>
      <c r="BK70" s="2"/>
      <c r="BL70" s="60"/>
      <c r="BM70" s="61"/>
      <c r="BN70" s="61"/>
      <c r="BO70" s="61"/>
      <c r="BP70" s="61"/>
      <c r="BQ70" s="61"/>
      <c r="BR70" s="61"/>
      <c r="BS70" s="61"/>
      <c r="BT70" s="61"/>
      <c r="BU70" s="61"/>
      <c r="BV70" s="61"/>
      <c r="BW70" s="61"/>
      <c r="BX70" s="61"/>
      <c r="BY70" s="61"/>
      <c r="BZ70" s="62"/>
    </row>
    <row r="71" spans="1:78" ht="13.5" customHeight="1" x14ac:dyDescent="0.15">
      <c r="A71" s="2"/>
      <c r="B71" s="16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17"/>
      <c r="BK71" s="2"/>
      <c r="BL71" s="60"/>
      <c r="BM71" s="61"/>
      <c r="BN71" s="61"/>
      <c r="BO71" s="61"/>
      <c r="BP71" s="61"/>
      <c r="BQ71" s="61"/>
      <c r="BR71" s="61"/>
      <c r="BS71" s="61"/>
      <c r="BT71" s="61"/>
      <c r="BU71" s="61"/>
      <c r="BV71" s="61"/>
      <c r="BW71" s="61"/>
      <c r="BX71" s="61"/>
      <c r="BY71" s="61"/>
      <c r="BZ71" s="62"/>
    </row>
    <row r="72" spans="1:78" ht="13.5" customHeight="1" x14ac:dyDescent="0.15">
      <c r="A72" s="2"/>
      <c r="B72" s="16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17"/>
      <c r="BK72" s="2"/>
      <c r="BL72" s="60"/>
      <c r="BM72" s="61"/>
      <c r="BN72" s="61"/>
      <c r="BO72" s="61"/>
      <c r="BP72" s="61"/>
      <c r="BQ72" s="61"/>
      <c r="BR72" s="61"/>
      <c r="BS72" s="61"/>
      <c r="BT72" s="61"/>
      <c r="BU72" s="61"/>
      <c r="BV72" s="61"/>
      <c r="BW72" s="61"/>
      <c r="BX72" s="61"/>
      <c r="BY72" s="61"/>
      <c r="BZ72" s="62"/>
    </row>
    <row r="73" spans="1:78" ht="13.5" customHeight="1" x14ac:dyDescent="0.15">
      <c r="A73" s="2"/>
      <c r="B73" s="16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17"/>
      <c r="BK73" s="2"/>
      <c r="BL73" s="60"/>
      <c r="BM73" s="61"/>
      <c r="BN73" s="61"/>
      <c r="BO73" s="61"/>
      <c r="BP73" s="61"/>
      <c r="BQ73" s="61"/>
      <c r="BR73" s="61"/>
      <c r="BS73" s="61"/>
      <c r="BT73" s="61"/>
      <c r="BU73" s="61"/>
      <c r="BV73" s="61"/>
      <c r="BW73" s="61"/>
      <c r="BX73" s="61"/>
      <c r="BY73" s="61"/>
      <c r="BZ73" s="62"/>
    </row>
    <row r="74" spans="1:78" ht="13.5" customHeight="1" x14ac:dyDescent="0.15">
      <c r="A74" s="2"/>
      <c r="B74" s="16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17"/>
      <c r="BK74" s="2"/>
      <c r="BL74" s="60"/>
      <c r="BM74" s="61"/>
      <c r="BN74" s="61"/>
      <c r="BO74" s="61"/>
      <c r="BP74" s="61"/>
      <c r="BQ74" s="61"/>
      <c r="BR74" s="61"/>
      <c r="BS74" s="61"/>
      <c r="BT74" s="61"/>
      <c r="BU74" s="61"/>
      <c r="BV74" s="61"/>
      <c r="BW74" s="61"/>
      <c r="BX74" s="61"/>
      <c r="BY74" s="61"/>
      <c r="BZ74" s="62"/>
    </row>
    <row r="75" spans="1:78" ht="13.5" customHeight="1" x14ac:dyDescent="0.15">
      <c r="A75" s="2"/>
      <c r="B75" s="16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17"/>
      <c r="BK75" s="2"/>
      <c r="BL75" s="60"/>
      <c r="BM75" s="61"/>
      <c r="BN75" s="61"/>
      <c r="BO75" s="61"/>
      <c r="BP75" s="61"/>
      <c r="BQ75" s="61"/>
      <c r="BR75" s="61"/>
      <c r="BS75" s="61"/>
      <c r="BT75" s="61"/>
      <c r="BU75" s="61"/>
      <c r="BV75" s="61"/>
      <c r="BW75" s="61"/>
      <c r="BX75" s="61"/>
      <c r="BY75" s="61"/>
      <c r="BZ75" s="62"/>
    </row>
    <row r="76" spans="1:78" ht="13.5" customHeight="1" x14ac:dyDescent="0.15">
      <c r="A76" s="2"/>
      <c r="B76" s="16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17"/>
      <c r="BK76" s="2"/>
      <c r="BL76" s="60"/>
      <c r="BM76" s="61"/>
      <c r="BN76" s="61"/>
      <c r="BO76" s="61"/>
      <c r="BP76" s="61"/>
      <c r="BQ76" s="61"/>
      <c r="BR76" s="61"/>
      <c r="BS76" s="61"/>
      <c r="BT76" s="61"/>
      <c r="BU76" s="61"/>
      <c r="BV76" s="61"/>
      <c r="BW76" s="61"/>
      <c r="BX76" s="61"/>
      <c r="BY76" s="61"/>
      <c r="BZ76" s="62"/>
    </row>
    <row r="77" spans="1:78" ht="13.5" customHeight="1" x14ac:dyDescent="0.15">
      <c r="A77" s="2"/>
      <c r="B77" s="16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17"/>
      <c r="BK77" s="2"/>
      <c r="BL77" s="60"/>
      <c r="BM77" s="61"/>
      <c r="BN77" s="61"/>
      <c r="BO77" s="61"/>
      <c r="BP77" s="61"/>
      <c r="BQ77" s="61"/>
      <c r="BR77" s="61"/>
      <c r="BS77" s="61"/>
      <c r="BT77" s="61"/>
      <c r="BU77" s="61"/>
      <c r="BV77" s="61"/>
      <c r="BW77" s="61"/>
      <c r="BX77" s="61"/>
      <c r="BY77" s="61"/>
      <c r="BZ77" s="62"/>
    </row>
    <row r="78" spans="1:78" ht="13.5" customHeight="1" x14ac:dyDescent="0.15">
      <c r="A78" s="2"/>
      <c r="B78" s="16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17"/>
      <c r="BK78" s="2"/>
      <c r="BL78" s="60"/>
      <c r="BM78" s="61"/>
      <c r="BN78" s="61"/>
      <c r="BO78" s="61"/>
      <c r="BP78" s="61"/>
      <c r="BQ78" s="61"/>
      <c r="BR78" s="61"/>
      <c r="BS78" s="61"/>
      <c r="BT78" s="61"/>
      <c r="BU78" s="61"/>
      <c r="BV78" s="61"/>
      <c r="BW78" s="61"/>
      <c r="BX78" s="61"/>
      <c r="BY78" s="61"/>
      <c r="BZ78" s="62"/>
    </row>
    <row r="79" spans="1:78" ht="13.5" customHeight="1" x14ac:dyDescent="0.15">
      <c r="A79" s="2"/>
      <c r="B79" s="16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8"/>
      <c r="V79" s="18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8"/>
      <c r="AP79" s="18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17"/>
      <c r="BK79" s="2"/>
      <c r="BL79" s="60"/>
      <c r="BM79" s="61"/>
      <c r="BN79" s="61"/>
      <c r="BO79" s="61"/>
      <c r="BP79" s="61"/>
      <c r="BQ79" s="61"/>
      <c r="BR79" s="61"/>
      <c r="BS79" s="61"/>
      <c r="BT79" s="61"/>
      <c r="BU79" s="61"/>
      <c r="BV79" s="61"/>
      <c r="BW79" s="61"/>
      <c r="BX79" s="61"/>
      <c r="BY79" s="61"/>
      <c r="BZ79" s="62"/>
    </row>
    <row r="80" spans="1:78" ht="13.5" customHeight="1" x14ac:dyDescent="0.15">
      <c r="A80" s="2"/>
      <c r="B80" s="16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8"/>
      <c r="V80" s="18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8"/>
      <c r="AP80" s="18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17"/>
      <c r="BK80" s="2"/>
      <c r="BL80" s="60"/>
      <c r="BM80" s="61"/>
      <c r="BN80" s="61"/>
      <c r="BO80" s="61"/>
      <c r="BP80" s="61"/>
      <c r="BQ80" s="61"/>
      <c r="BR80" s="61"/>
      <c r="BS80" s="61"/>
      <c r="BT80" s="61"/>
      <c r="BU80" s="61"/>
      <c r="BV80" s="61"/>
      <c r="BW80" s="61"/>
      <c r="BX80" s="61"/>
      <c r="BY80" s="61"/>
      <c r="BZ80" s="62"/>
    </row>
    <row r="81" spans="1:78" ht="13.5" customHeight="1" x14ac:dyDescent="0.15">
      <c r="A81" s="2"/>
      <c r="B81" s="16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"/>
      <c r="V81" s="2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"/>
      <c r="AP81" s="2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"/>
      <c r="BJ81" s="17"/>
      <c r="BK81" s="2"/>
      <c r="BL81" s="60"/>
      <c r="BM81" s="61"/>
      <c r="BN81" s="61"/>
      <c r="BO81" s="61"/>
      <c r="BP81" s="61"/>
      <c r="BQ81" s="61"/>
      <c r="BR81" s="61"/>
      <c r="BS81" s="61"/>
      <c r="BT81" s="61"/>
      <c r="BU81" s="61"/>
      <c r="BV81" s="61"/>
      <c r="BW81" s="61"/>
      <c r="BX81" s="61"/>
      <c r="BY81" s="61"/>
      <c r="BZ81" s="62"/>
    </row>
    <row r="82" spans="1:78" ht="13.5" customHeight="1" x14ac:dyDescent="0.15">
      <c r="A82" s="2"/>
      <c r="B82" s="20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1"/>
      <c r="BJ82" s="22"/>
      <c r="BK82" s="2"/>
      <c r="BL82" s="63"/>
      <c r="BM82" s="64"/>
      <c r="BN82" s="64"/>
      <c r="BO82" s="64"/>
      <c r="BP82" s="64"/>
      <c r="BQ82" s="64"/>
      <c r="BR82" s="64"/>
      <c r="BS82" s="64"/>
      <c r="BT82" s="64"/>
      <c r="BU82" s="64"/>
      <c r="BV82" s="64"/>
      <c r="BW82" s="64"/>
      <c r="BX82" s="64"/>
      <c r="BY82" s="64"/>
      <c r="BZ82" s="65"/>
    </row>
    <row r="83" spans="1:78" x14ac:dyDescent="0.15">
      <c r="C83" s="24"/>
    </row>
    <row r="84" spans="1:78" hidden="1" x14ac:dyDescent="0.15">
      <c r="B84" s="25" t="s">
        <v>29</v>
      </c>
      <c r="C84" s="25"/>
      <c r="D84" s="25"/>
      <c r="E84" s="25" t="s">
        <v>30</v>
      </c>
      <c r="F84" s="25" t="s">
        <v>31</v>
      </c>
      <c r="G84" s="25" t="s">
        <v>32</v>
      </c>
      <c r="H84" s="25" t="s">
        <v>33</v>
      </c>
      <c r="I84" s="25" t="s">
        <v>34</v>
      </c>
      <c r="J84" s="25" t="s">
        <v>35</v>
      </c>
      <c r="K84" s="25" t="s">
        <v>36</v>
      </c>
      <c r="L84" s="25" t="s">
        <v>37</v>
      </c>
      <c r="M84" s="25" t="s">
        <v>38</v>
      </c>
      <c r="N84" s="25" t="s">
        <v>39</v>
      </c>
      <c r="O84" s="25" t="s">
        <v>40</v>
      </c>
    </row>
    <row r="85" spans="1:78" hidden="1" x14ac:dyDescent="0.15">
      <c r="B85" s="25"/>
      <c r="C85" s="25"/>
      <c r="D85" s="25"/>
      <c r="E85" s="25" t="str">
        <f>データ!AH6</f>
        <v>【78.36】</v>
      </c>
      <c r="F85" s="25" t="s">
        <v>41</v>
      </c>
      <c r="G85" s="25" t="s">
        <v>41</v>
      </c>
      <c r="H85" s="25" t="str">
        <f>データ!BO6</f>
        <v>【949.15】</v>
      </c>
      <c r="I85" s="25" t="str">
        <f>データ!BZ6</f>
        <v>【55.87】</v>
      </c>
      <c r="J85" s="25" t="str">
        <f>データ!CK6</f>
        <v>【288.19】</v>
      </c>
      <c r="K85" s="25" t="str">
        <f>データ!CV6</f>
        <v>【56.31】</v>
      </c>
      <c r="L85" s="25" t="str">
        <f>データ!DG6</f>
        <v>【71.88】</v>
      </c>
      <c r="M85" s="25" t="s">
        <v>41</v>
      </c>
      <c r="N85" s="25" t="s">
        <v>42</v>
      </c>
      <c r="O85" s="25" t="str">
        <f>データ!EN6</f>
        <v>【0.80】</v>
      </c>
    </row>
  </sheetData>
  <sheetProtection algorithmName="SHA-512" hashValue="DGSZ2NCBEGznoJBPflmq9r6Hdq6LZ6ROddfeslHPQy7tJq1qS33sRO6o7bMC9AmHPVR8OMPJLg6ig/pZ2zuioQ==" saltValue="a1J86EelrmvRX7OcL0RRDg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43</v>
      </c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>
        <v>1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/>
      <c r="AI1" s="26">
        <v>1</v>
      </c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/>
      <c r="AT1" s="26">
        <v>1</v>
      </c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/>
      <c r="BE1" s="26">
        <v>1</v>
      </c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/>
      <c r="BP1" s="26">
        <v>1</v>
      </c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/>
      <c r="CA1" s="26">
        <v>1</v>
      </c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/>
      <c r="CL1" s="26">
        <v>1</v>
      </c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/>
      <c r="CW1" s="26">
        <v>1</v>
      </c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/>
      <c r="DH1" s="26">
        <v>1</v>
      </c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/>
      <c r="DS1" s="26">
        <v>1</v>
      </c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/>
      <c r="ED1" s="26">
        <v>1</v>
      </c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/>
    </row>
    <row r="2" spans="1:144" x14ac:dyDescent="0.15">
      <c r="A2" s="27" t="s">
        <v>44</v>
      </c>
      <c r="B2" s="27">
        <f>COLUMN()-1</f>
        <v>1</v>
      </c>
      <c r="C2" s="27">
        <f t="shared" ref="C2:BR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ref="BS2:ED2" si="1">COLUMN()-1</f>
        <v>70</v>
      </c>
      <c r="BT2" s="27">
        <f t="shared" si="1"/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ref="EE2:EN2" si="2">COLUMN()-1</f>
        <v>134</v>
      </c>
      <c r="EF2" s="27">
        <f t="shared" si="2"/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</row>
    <row r="3" spans="1:144" x14ac:dyDescent="0.15">
      <c r="A3" s="27" t="s">
        <v>45</v>
      </c>
      <c r="B3" s="28" t="s">
        <v>46</v>
      </c>
      <c r="C3" s="28" t="s">
        <v>47</v>
      </c>
      <c r="D3" s="28" t="s">
        <v>48</v>
      </c>
      <c r="E3" s="28" t="s">
        <v>49</v>
      </c>
      <c r="F3" s="28" t="s">
        <v>50</v>
      </c>
      <c r="G3" s="28" t="s">
        <v>51</v>
      </c>
      <c r="H3" s="75" t="s">
        <v>52</v>
      </c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7"/>
      <c r="X3" s="81" t="s">
        <v>53</v>
      </c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  <c r="CA3" s="74"/>
      <c r="CB3" s="74"/>
      <c r="CC3" s="74"/>
      <c r="CD3" s="74"/>
      <c r="CE3" s="74"/>
      <c r="CF3" s="74"/>
      <c r="CG3" s="74"/>
      <c r="CH3" s="74"/>
      <c r="CI3" s="74"/>
      <c r="CJ3" s="74"/>
      <c r="CK3" s="74"/>
      <c r="CL3" s="74"/>
      <c r="CM3" s="74"/>
      <c r="CN3" s="74"/>
      <c r="CO3" s="74"/>
      <c r="CP3" s="74"/>
      <c r="CQ3" s="74"/>
      <c r="CR3" s="74"/>
      <c r="CS3" s="74"/>
      <c r="CT3" s="74"/>
      <c r="CU3" s="74"/>
      <c r="CV3" s="74"/>
      <c r="CW3" s="74"/>
      <c r="CX3" s="74"/>
      <c r="CY3" s="74"/>
      <c r="CZ3" s="74"/>
      <c r="DA3" s="74"/>
      <c r="DB3" s="74"/>
      <c r="DC3" s="74"/>
      <c r="DD3" s="74"/>
      <c r="DE3" s="74"/>
      <c r="DF3" s="74"/>
      <c r="DG3" s="74"/>
      <c r="DH3" s="74" t="s">
        <v>54</v>
      </c>
      <c r="DI3" s="74"/>
      <c r="DJ3" s="74"/>
      <c r="DK3" s="74"/>
      <c r="DL3" s="74"/>
      <c r="DM3" s="74"/>
      <c r="DN3" s="74"/>
      <c r="DO3" s="74"/>
      <c r="DP3" s="74"/>
      <c r="DQ3" s="74"/>
      <c r="DR3" s="74"/>
      <c r="DS3" s="74"/>
      <c r="DT3" s="74"/>
      <c r="DU3" s="74"/>
      <c r="DV3" s="74"/>
      <c r="DW3" s="74"/>
      <c r="DX3" s="74"/>
      <c r="DY3" s="74"/>
      <c r="DZ3" s="74"/>
      <c r="EA3" s="74"/>
      <c r="EB3" s="74"/>
      <c r="EC3" s="74"/>
      <c r="ED3" s="74"/>
      <c r="EE3" s="74"/>
      <c r="EF3" s="74"/>
      <c r="EG3" s="74"/>
      <c r="EH3" s="74"/>
      <c r="EI3" s="74"/>
      <c r="EJ3" s="74"/>
      <c r="EK3" s="74"/>
      <c r="EL3" s="74"/>
      <c r="EM3" s="74"/>
      <c r="EN3" s="74"/>
    </row>
    <row r="4" spans="1:144" x14ac:dyDescent="0.15">
      <c r="A4" s="27" t="s">
        <v>55</v>
      </c>
      <c r="B4" s="29"/>
      <c r="C4" s="29"/>
      <c r="D4" s="29"/>
      <c r="E4" s="29"/>
      <c r="F4" s="29"/>
      <c r="G4" s="29"/>
      <c r="H4" s="78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80"/>
      <c r="X4" s="74" t="s">
        <v>56</v>
      </c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 t="s">
        <v>57</v>
      </c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 t="s">
        <v>58</v>
      </c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 t="s">
        <v>59</v>
      </c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 t="s">
        <v>60</v>
      </c>
      <c r="BQ4" s="74"/>
      <c r="BR4" s="74"/>
      <c r="BS4" s="74"/>
      <c r="BT4" s="74"/>
      <c r="BU4" s="74"/>
      <c r="BV4" s="74"/>
      <c r="BW4" s="74"/>
      <c r="BX4" s="74"/>
      <c r="BY4" s="74"/>
      <c r="BZ4" s="74"/>
      <c r="CA4" s="74" t="s">
        <v>61</v>
      </c>
      <c r="CB4" s="74"/>
      <c r="CC4" s="74"/>
      <c r="CD4" s="74"/>
      <c r="CE4" s="74"/>
      <c r="CF4" s="74"/>
      <c r="CG4" s="74"/>
      <c r="CH4" s="74"/>
      <c r="CI4" s="74"/>
      <c r="CJ4" s="74"/>
      <c r="CK4" s="74"/>
      <c r="CL4" s="74" t="s">
        <v>62</v>
      </c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 t="s">
        <v>63</v>
      </c>
      <c r="CX4" s="74"/>
      <c r="CY4" s="74"/>
      <c r="CZ4" s="74"/>
      <c r="DA4" s="74"/>
      <c r="DB4" s="74"/>
      <c r="DC4" s="74"/>
      <c r="DD4" s="74"/>
      <c r="DE4" s="74"/>
      <c r="DF4" s="74"/>
      <c r="DG4" s="74"/>
      <c r="DH4" s="74" t="s">
        <v>64</v>
      </c>
      <c r="DI4" s="74"/>
      <c r="DJ4" s="74"/>
      <c r="DK4" s="74"/>
      <c r="DL4" s="74"/>
      <c r="DM4" s="74"/>
      <c r="DN4" s="74"/>
      <c r="DO4" s="74"/>
      <c r="DP4" s="74"/>
      <c r="DQ4" s="74"/>
      <c r="DR4" s="74"/>
      <c r="DS4" s="74" t="s">
        <v>65</v>
      </c>
      <c r="DT4" s="74"/>
      <c r="DU4" s="74"/>
      <c r="DV4" s="74"/>
      <c r="DW4" s="74"/>
      <c r="DX4" s="74"/>
      <c r="DY4" s="74"/>
      <c r="DZ4" s="74"/>
      <c r="EA4" s="74"/>
      <c r="EB4" s="74"/>
      <c r="EC4" s="74"/>
      <c r="ED4" s="74" t="s">
        <v>66</v>
      </c>
      <c r="EE4" s="74"/>
      <c r="EF4" s="74"/>
      <c r="EG4" s="74"/>
      <c r="EH4" s="74"/>
      <c r="EI4" s="74"/>
      <c r="EJ4" s="74"/>
      <c r="EK4" s="74"/>
      <c r="EL4" s="74"/>
      <c r="EM4" s="74"/>
      <c r="EN4" s="74"/>
    </row>
    <row r="5" spans="1:144" x14ac:dyDescent="0.15">
      <c r="A5" s="27" t="s">
        <v>67</v>
      </c>
      <c r="B5" s="30"/>
      <c r="C5" s="30"/>
      <c r="D5" s="30"/>
      <c r="E5" s="30"/>
      <c r="F5" s="30"/>
      <c r="G5" s="30"/>
      <c r="H5" s="31" t="s">
        <v>68</v>
      </c>
      <c r="I5" s="31" t="s">
        <v>69</v>
      </c>
      <c r="J5" s="31" t="s">
        <v>70</v>
      </c>
      <c r="K5" s="31" t="s">
        <v>71</v>
      </c>
      <c r="L5" s="31" t="s">
        <v>72</v>
      </c>
      <c r="M5" s="31" t="s">
        <v>73</v>
      </c>
      <c r="N5" s="31" t="s">
        <v>74</v>
      </c>
      <c r="O5" s="31" t="s">
        <v>75</v>
      </c>
      <c r="P5" s="31" t="s">
        <v>76</v>
      </c>
      <c r="Q5" s="31" t="s">
        <v>77</v>
      </c>
      <c r="R5" s="31" t="s">
        <v>78</v>
      </c>
      <c r="S5" s="31" t="s">
        <v>79</v>
      </c>
      <c r="T5" s="31" t="s">
        <v>80</v>
      </c>
      <c r="U5" s="31" t="s">
        <v>81</v>
      </c>
      <c r="V5" s="31" t="s">
        <v>82</v>
      </c>
      <c r="W5" s="31" t="s">
        <v>83</v>
      </c>
      <c r="X5" s="31" t="s">
        <v>84</v>
      </c>
      <c r="Y5" s="31" t="s">
        <v>85</v>
      </c>
      <c r="Z5" s="31" t="s">
        <v>86</v>
      </c>
      <c r="AA5" s="31" t="s">
        <v>87</v>
      </c>
      <c r="AB5" s="31" t="s">
        <v>88</v>
      </c>
      <c r="AC5" s="31" t="s">
        <v>89</v>
      </c>
      <c r="AD5" s="31" t="s">
        <v>90</v>
      </c>
      <c r="AE5" s="31" t="s">
        <v>91</v>
      </c>
      <c r="AF5" s="31" t="s">
        <v>92</v>
      </c>
      <c r="AG5" s="31" t="s">
        <v>93</v>
      </c>
      <c r="AH5" s="31" t="s">
        <v>29</v>
      </c>
      <c r="AI5" s="31" t="s">
        <v>84</v>
      </c>
      <c r="AJ5" s="31" t="s">
        <v>85</v>
      </c>
      <c r="AK5" s="31" t="s">
        <v>86</v>
      </c>
      <c r="AL5" s="31" t="s">
        <v>87</v>
      </c>
      <c r="AM5" s="31" t="s">
        <v>88</v>
      </c>
      <c r="AN5" s="31" t="s">
        <v>89</v>
      </c>
      <c r="AO5" s="31" t="s">
        <v>90</v>
      </c>
      <c r="AP5" s="31" t="s">
        <v>91</v>
      </c>
      <c r="AQ5" s="31" t="s">
        <v>92</v>
      </c>
      <c r="AR5" s="31" t="s">
        <v>93</v>
      </c>
      <c r="AS5" s="31" t="s">
        <v>94</v>
      </c>
      <c r="AT5" s="31" t="s">
        <v>84</v>
      </c>
      <c r="AU5" s="31" t="s">
        <v>85</v>
      </c>
      <c r="AV5" s="31" t="s">
        <v>86</v>
      </c>
      <c r="AW5" s="31" t="s">
        <v>87</v>
      </c>
      <c r="AX5" s="31" t="s">
        <v>88</v>
      </c>
      <c r="AY5" s="31" t="s">
        <v>89</v>
      </c>
      <c r="AZ5" s="31" t="s">
        <v>90</v>
      </c>
      <c r="BA5" s="31" t="s">
        <v>91</v>
      </c>
      <c r="BB5" s="31" t="s">
        <v>92</v>
      </c>
      <c r="BC5" s="31" t="s">
        <v>93</v>
      </c>
      <c r="BD5" s="31" t="s">
        <v>94</v>
      </c>
      <c r="BE5" s="31" t="s">
        <v>84</v>
      </c>
      <c r="BF5" s="31" t="s">
        <v>85</v>
      </c>
      <c r="BG5" s="31" t="s">
        <v>86</v>
      </c>
      <c r="BH5" s="31" t="s">
        <v>87</v>
      </c>
      <c r="BI5" s="31" t="s">
        <v>88</v>
      </c>
      <c r="BJ5" s="31" t="s">
        <v>89</v>
      </c>
      <c r="BK5" s="31" t="s">
        <v>90</v>
      </c>
      <c r="BL5" s="31" t="s">
        <v>91</v>
      </c>
      <c r="BM5" s="31" t="s">
        <v>92</v>
      </c>
      <c r="BN5" s="31" t="s">
        <v>93</v>
      </c>
      <c r="BO5" s="31" t="s">
        <v>94</v>
      </c>
      <c r="BP5" s="31" t="s">
        <v>84</v>
      </c>
      <c r="BQ5" s="31" t="s">
        <v>85</v>
      </c>
      <c r="BR5" s="31" t="s">
        <v>86</v>
      </c>
      <c r="BS5" s="31" t="s">
        <v>87</v>
      </c>
      <c r="BT5" s="31" t="s">
        <v>88</v>
      </c>
      <c r="BU5" s="31" t="s">
        <v>89</v>
      </c>
      <c r="BV5" s="31" t="s">
        <v>90</v>
      </c>
      <c r="BW5" s="31" t="s">
        <v>91</v>
      </c>
      <c r="BX5" s="31" t="s">
        <v>92</v>
      </c>
      <c r="BY5" s="31" t="s">
        <v>93</v>
      </c>
      <c r="BZ5" s="31" t="s">
        <v>94</v>
      </c>
      <c r="CA5" s="31" t="s">
        <v>84</v>
      </c>
      <c r="CB5" s="31" t="s">
        <v>85</v>
      </c>
      <c r="CC5" s="31" t="s">
        <v>86</v>
      </c>
      <c r="CD5" s="31" t="s">
        <v>87</v>
      </c>
      <c r="CE5" s="31" t="s">
        <v>88</v>
      </c>
      <c r="CF5" s="31" t="s">
        <v>89</v>
      </c>
      <c r="CG5" s="31" t="s">
        <v>90</v>
      </c>
      <c r="CH5" s="31" t="s">
        <v>91</v>
      </c>
      <c r="CI5" s="31" t="s">
        <v>92</v>
      </c>
      <c r="CJ5" s="31" t="s">
        <v>93</v>
      </c>
      <c r="CK5" s="31" t="s">
        <v>94</v>
      </c>
      <c r="CL5" s="31" t="s">
        <v>84</v>
      </c>
      <c r="CM5" s="31" t="s">
        <v>85</v>
      </c>
      <c r="CN5" s="31" t="s">
        <v>86</v>
      </c>
      <c r="CO5" s="31" t="s">
        <v>87</v>
      </c>
      <c r="CP5" s="31" t="s">
        <v>88</v>
      </c>
      <c r="CQ5" s="31" t="s">
        <v>89</v>
      </c>
      <c r="CR5" s="31" t="s">
        <v>90</v>
      </c>
      <c r="CS5" s="31" t="s">
        <v>91</v>
      </c>
      <c r="CT5" s="31" t="s">
        <v>92</v>
      </c>
      <c r="CU5" s="31" t="s">
        <v>93</v>
      </c>
      <c r="CV5" s="31" t="s">
        <v>94</v>
      </c>
      <c r="CW5" s="31" t="s">
        <v>84</v>
      </c>
      <c r="CX5" s="31" t="s">
        <v>85</v>
      </c>
      <c r="CY5" s="31" t="s">
        <v>86</v>
      </c>
      <c r="CZ5" s="31" t="s">
        <v>87</v>
      </c>
      <c r="DA5" s="31" t="s">
        <v>88</v>
      </c>
      <c r="DB5" s="31" t="s">
        <v>89</v>
      </c>
      <c r="DC5" s="31" t="s">
        <v>90</v>
      </c>
      <c r="DD5" s="31" t="s">
        <v>91</v>
      </c>
      <c r="DE5" s="31" t="s">
        <v>92</v>
      </c>
      <c r="DF5" s="31" t="s">
        <v>93</v>
      </c>
      <c r="DG5" s="31" t="s">
        <v>94</v>
      </c>
      <c r="DH5" s="31" t="s">
        <v>84</v>
      </c>
      <c r="DI5" s="31" t="s">
        <v>85</v>
      </c>
      <c r="DJ5" s="31" t="s">
        <v>86</v>
      </c>
      <c r="DK5" s="31" t="s">
        <v>87</v>
      </c>
      <c r="DL5" s="31" t="s">
        <v>88</v>
      </c>
      <c r="DM5" s="31" t="s">
        <v>89</v>
      </c>
      <c r="DN5" s="31" t="s">
        <v>90</v>
      </c>
      <c r="DO5" s="31" t="s">
        <v>91</v>
      </c>
      <c r="DP5" s="31" t="s">
        <v>92</v>
      </c>
      <c r="DQ5" s="31" t="s">
        <v>93</v>
      </c>
      <c r="DR5" s="31" t="s">
        <v>94</v>
      </c>
      <c r="DS5" s="31" t="s">
        <v>84</v>
      </c>
      <c r="DT5" s="31" t="s">
        <v>85</v>
      </c>
      <c r="DU5" s="31" t="s">
        <v>86</v>
      </c>
      <c r="DV5" s="31" t="s">
        <v>87</v>
      </c>
      <c r="DW5" s="31" t="s">
        <v>88</v>
      </c>
      <c r="DX5" s="31" t="s">
        <v>89</v>
      </c>
      <c r="DY5" s="31" t="s">
        <v>90</v>
      </c>
      <c r="DZ5" s="31" t="s">
        <v>91</v>
      </c>
      <c r="EA5" s="31" t="s">
        <v>92</v>
      </c>
      <c r="EB5" s="31" t="s">
        <v>93</v>
      </c>
      <c r="EC5" s="31" t="s">
        <v>94</v>
      </c>
      <c r="ED5" s="31" t="s">
        <v>84</v>
      </c>
      <c r="EE5" s="31" t="s">
        <v>85</v>
      </c>
      <c r="EF5" s="31" t="s">
        <v>86</v>
      </c>
      <c r="EG5" s="31" t="s">
        <v>87</v>
      </c>
      <c r="EH5" s="31" t="s">
        <v>88</v>
      </c>
      <c r="EI5" s="31" t="s">
        <v>89</v>
      </c>
      <c r="EJ5" s="31" t="s">
        <v>90</v>
      </c>
      <c r="EK5" s="31" t="s">
        <v>91</v>
      </c>
      <c r="EL5" s="31" t="s">
        <v>92</v>
      </c>
      <c r="EM5" s="31" t="s">
        <v>93</v>
      </c>
      <c r="EN5" s="31" t="s">
        <v>94</v>
      </c>
    </row>
    <row r="6" spans="1:144" s="35" customFormat="1" x14ac:dyDescent="0.15">
      <c r="A6" s="27" t="s">
        <v>95</v>
      </c>
      <c r="B6" s="32">
        <f>B7</f>
        <v>2020</v>
      </c>
      <c r="C6" s="32">
        <f t="shared" ref="C6:W6" si="3">C7</f>
        <v>473561</v>
      </c>
      <c r="D6" s="32">
        <f t="shared" si="3"/>
        <v>47</v>
      </c>
      <c r="E6" s="32">
        <f t="shared" si="3"/>
        <v>1</v>
      </c>
      <c r="F6" s="32">
        <f t="shared" si="3"/>
        <v>0</v>
      </c>
      <c r="G6" s="32">
        <f t="shared" si="3"/>
        <v>0</v>
      </c>
      <c r="H6" s="32" t="str">
        <f t="shared" si="3"/>
        <v>沖縄県　渡名喜村</v>
      </c>
      <c r="I6" s="32" t="str">
        <f t="shared" si="3"/>
        <v>法非適用</v>
      </c>
      <c r="J6" s="32" t="str">
        <f t="shared" si="3"/>
        <v>水道事業</v>
      </c>
      <c r="K6" s="32" t="str">
        <f t="shared" si="3"/>
        <v>簡易水道事業</v>
      </c>
      <c r="L6" s="32" t="str">
        <f t="shared" si="3"/>
        <v>D4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100</v>
      </c>
      <c r="Q6" s="33">
        <f t="shared" si="3"/>
        <v>6040</v>
      </c>
      <c r="R6" s="33">
        <f t="shared" si="3"/>
        <v>345</v>
      </c>
      <c r="S6" s="33">
        <f t="shared" si="3"/>
        <v>3.87</v>
      </c>
      <c r="T6" s="33">
        <f t="shared" si="3"/>
        <v>89.15</v>
      </c>
      <c r="U6" s="33">
        <f t="shared" si="3"/>
        <v>330</v>
      </c>
      <c r="V6" s="33">
        <f t="shared" si="3"/>
        <v>3.84</v>
      </c>
      <c r="W6" s="33">
        <f t="shared" si="3"/>
        <v>85.94</v>
      </c>
      <c r="X6" s="34">
        <f>IF(X7="",NA(),X7)</f>
        <v>66.05</v>
      </c>
      <c r="Y6" s="34">
        <f t="shared" ref="Y6:AG6" si="4">IF(Y7="",NA(),Y7)</f>
        <v>91.19</v>
      </c>
      <c r="Z6" s="34">
        <f t="shared" si="4"/>
        <v>135.49</v>
      </c>
      <c r="AA6" s="34">
        <f t="shared" si="4"/>
        <v>121.77</v>
      </c>
      <c r="AB6" s="34">
        <f t="shared" si="4"/>
        <v>152.41999999999999</v>
      </c>
      <c r="AC6" s="34">
        <f t="shared" si="4"/>
        <v>72.11</v>
      </c>
      <c r="AD6" s="34">
        <f t="shared" si="4"/>
        <v>74.05</v>
      </c>
      <c r="AE6" s="34">
        <f t="shared" si="4"/>
        <v>73.25</v>
      </c>
      <c r="AF6" s="34">
        <f t="shared" si="4"/>
        <v>75.06</v>
      </c>
      <c r="AG6" s="34">
        <f t="shared" si="4"/>
        <v>73.22</v>
      </c>
      <c r="AH6" s="33" t="str">
        <f>IF(AH7="","",IF(AH7="-","【-】","【"&amp;SUBSTITUTE(TEXT(AH7,"#,##0.00"),"-","△")&amp;"】"))</f>
        <v>【78.36】</v>
      </c>
      <c r="AI6" s="33" t="e">
        <f>IF(AI7="",NA(),AI7)</f>
        <v>#N/A</v>
      </c>
      <c r="AJ6" s="33" t="e">
        <f t="shared" ref="AJ6:AR6" si="5">IF(AJ7="",NA(),AJ7)</f>
        <v>#N/A</v>
      </c>
      <c r="AK6" s="33" t="e">
        <f t="shared" si="5"/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str">
        <f>IF(AS7="","",IF(AS7="-","【-】","【"&amp;SUBSTITUTE(TEXT(AS7,"#,##0.00"),"-","△")&amp;"】"))</f>
        <v/>
      </c>
      <c r="AT6" s="33" t="e">
        <f>IF(AT7="",NA(),AT7)</f>
        <v>#N/A</v>
      </c>
      <c r="AU6" s="33" t="e">
        <f t="shared" ref="AU6:BC6" si="6">IF(AU7="",NA(),AU7)</f>
        <v>#N/A</v>
      </c>
      <c r="AV6" s="33" t="e">
        <f t="shared" si="6"/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str">
        <f>IF(BD7="","",IF(BD7="-","【-】","【"&amp;SUBSTITUTE(TEXT(BD7,"#,##0.00"),"-","△")&amp;"】"))</f>
        <v/>
      </c>
      <c r="BE6" s="34">
        <f>IF(BE7="",NA(),BE7)</f>
        <v>888.19</v>
      </c>
      <c r="BF6" s="34">
        <f t="shared" ref="BF6:BN6" si="7">IF(BF7="",NA(),BF7)</f>
        <v>862.85</v>
      </c>
      <c r="BG6" s="34">
        <f t="shared" si="7"/>
        <v>805.03</v>
      </c>
      <c r="BH6" s="34">
        <f t="shared" si="7"/>
        <v>972.05</v>
      </c>
      <c r="BI6" s="34">
        <f t="shared" si="7"/>
        <v>848.69</v>
      </c>
      <c r="BJ6" s="34">
        <f t="shared" si="7"/>
        <v>1595.62</v>
      </c>
      <c r="BK6" s="34">
        <f t="shared" si="7"/>
        <v>1302.33</v>
      </c>
      <c r="BL6" s="34">
        <f t="shared" si="7"/>
        <v>1274.21</v>
      </c>
      <c r="BM6" s="34">
        <f t="shared" si="7"/>
        <v>1183.92</v>
      </c>
      <c r="BN6" s="34">
        <f t="shared" si="7"/>
        <v>1128.72</v>
      </c>
      <c r="BO6" s="33" t="str">
        <f>IF(BO7="","",IF(BO7="-","【-】","【"&amp;SUBSTITUTE(TEXT(BO7,"#,##0.00"),"-","△")&amp;"】"))</f>
        <v>【949.15】</v>
      </c>
      <c r="BP6" s="34">
        <f>IF(BP7="",NA(),BP7)</f>
        <v>29.45</v>
      </c>
      <c r="BQ6" s="34">
        <f t="shared" ref="BQ6:BY6" si="8">IF(BQ7="",NA(),BQ7)</f>
        <v>38.450000000000003</v>
      </c>
      <c r="BR6" s="34">
        <f t="shared" si="8"/>
        <v>41.48</v>
      </c>
      <c r="BS6" s="34">
        <f t="shared" si="8"/>
        <v>28.33</v>
      </c>
      <c r="BT6" s="34">
        <f t="shared" si="8"/>
        <v>31.22</v>
      </c>
      <c r="BU6" s="34">
        <f t="shared" si="8"/>
        <v>37.92</v>
      </c>
      <c r="BV6" s="34">
        <f t="shared" si="8"/>
        <v>40.89</v>
      </c>
      <c r="BW6" s="34">
        <f t="shared" si="8"/>
        <v>41.25</v>
      </c>
      <c r="BX6" s="34">
        <f t="shared" si="8"/>
        <v>42.5</v>
      </c>
      <c r="BY6" s="34">
        <f t="shared" si="8"/>
        <v>41.84</v>
      </c>
      <c r="BZ6" s="33" t="str">
        <f>IF(BZ7="","",IF(BZ7="-","【-】","【"&amp;SUBSTITUTE(TEXT(BZ7,"#,##0.00"),"-","△")&amp;"】"))</f>
        <v>【55.87】</v>
      </c>
      <c r="CA6" s="34">
        <f>IF(CA7="",NA(),CA7)</f>
        <v>912.76</v>
      </c>
      <c r="CB6" s="34">
        <f t="shared" ref="CB6:CJ6" si="9">IF(CB7="",NA(),CB7)</f>
        <v>685.71</v>
      </c>
      <c r="CC6" s="34">
        <f t="shared" si="9"/>
        <v>769.57</v>
      </c>
      <c r="CD6" s="34">
        <f t="shared" si="9"/>
        <v>1053.5899999999999</v>
      </c>
      <c r="CE6" s="34">
        <f t="shared" si="9"/>
        <v>1093.46</v>
      </c>
      <c r="CF6" s="34">
        <f t="shared" si="9"/>
        <v>423.18</v>
      </c>
      <c r="CG6" s="34">
        <f t="shared" si="9"/>
        <v>383.2</v>
      </c>
      <c r="CH6" s="34">
        <f t="shared" si="9"/>
        <v>383.25</v>
      </c>
      <c r="CI6" s="34">
        <f t="shared" si="9"/>
        <v>377.72</v>
      </c>
      <c r="CJ6" s="34">
        <f t="shared" si="9"/>
        <v>390.47</v>
      </c>
      <c r="CK6" s="33" t="str">
        <f>IF(CK7="","",IF(CK7="-","【-】","【"&amp;SUBSTITUTE(TEXT(CK7,"#,##0.00"),"-","△")&amp;"】"))</f>
        <v>【288.19】</v>
      </c>
      <c r="CL6" s="34">
        <f>IF(CL7="",NA(),CL7)</f>
        <v>39.74</v>
      </c>
      <c r="CM6" s="34">
        <f t="shared" ref="CM6:CU6" si="10">IF(CM7="",NA(),CM7)</f>
        <v>53.54</v>
      </c>
      <c r="CN6" s="34">
        <f t="shared" si="10"/>
        <v>47.6</v>
      </c>
      <c r="CO6" s="34">
        <f t="shared" si="10"/>
        <v>44.82</v>
      </c>
      <c r="CP6" s="34">
        <f t="shared" si="10"/>
        <v>43.64</v>
      </c>
      <c r="CQ6" s="34">
        <f t="shared" si="10"/>
        <v>46.9</v>
      </c>
      <c r="CR6" s="34">
        <f t="shared" si="10"/>
        <v>47.95</v>
      </c>
      <c r="CS6" s="34">
        <f t="shared" si="10"/>
        <v>48.26</v>
      </c>
      <c r="CT6" s="34">
        <f t="shared" si="10"/>
        <v>48.01</v>
      </c>
      <c r="CU6" s="34">
        <f t="shared" si="10"/>
        <v>49.08</v>
      </c>
      <c r="CV6" s="33" t="str">
        <f>IF(CV7="","",IF(CV7="-","【-】","【"&amp;SUBSTITUTE(TEXT(CV7,"#,##0.00"),"-","△")&amp;"】"))</f>
        <v>【56.31】</v>
      </c>
      <c r="CW6" s="34">
        <f>IF(CW7="",NA(),CW7)</f>
        <v>92.13</v>
      </c>
      <c r="CX6" s="34">
        <f t="shared" ref="CX6:DF6" si="11">IF(CX7="",NA(),CX7)</f>
        <v>95.44</v>
      </c>
      <c r="CY6" s="34">
        <f t="shared" si="11"/>
        <v>98.17</v>
      </c>
      <c r="CZ6" s="34">
        <f t="shared" si="11"/>
        <v>96.91</v>
      </c>
      <c r="DA6" s="34">
        <f t="shared" si="11"/>
        <v>99.75</v>
      </c>
      <c r="DB6" s="34">
        <f t="shared" si="11"/>
        <v>74.63</v>
      </c>
      <c r="DC6" s="34">
        <f t="shared" si="11"/>
        <v>74.900000000000006</v>
      </c>
      <c r="DD6" s="34">
        <f t="shared" si="11"/>
        <v>72.72</v>
      </c>
      <c r="DE6" s="34">
        <f t="shared" si="11"/>
        <v>72.75</v>
      </c>
      <c r="DF6" s="34">
        <f t="shared" si="11"/>
        <v>71.27</v>
      </c>
      <c r="DG6" s="33" t="str">
        <f>IF(DG7="","",IF(DG7="-","【-】","【"&amp;SUBSTITUTE(TEXT(DG7,"#,##0.00"),"-","△")&amp;"】"))</f>
        <v>【71.88】</v>
      </c>
      <c r="DH6" s="33" t="e">
        <f>IF(DH7="",NA(),DH7)</f>
        <v>#N/A</v>
      </c>
      <c r="DI6" s="33" t="e">
        <f t="shared" ref="DI6:DQ6" si="12">IF(DI7="",NA(),DI7)</f>
        <v>#N/A</v>
      </c>
      <c r="DJ6" s="33" t="e">
        <f t="shared" si="12"/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str">
        <f>IF(DR7="","",IF(DR7="-","【-】","【"&amp;SUBSTITUTE(TEXT(DR7,"#,##0.00"),"-","△")&amp;"】"))</f>
        <v/>
      </c>
      <c r="DS6" s="33" t="e">
        <f>IF(DS7="",NA(),DS7)</f>
        <v>#N/A</v>
      </c>
      <c r="DT6" s="33" t="e">
        <f t="shared" ref="DT6:EB6" si="13">IF(DT7="",NA(),DT7)</f>
        <v>#N/A</v>
      </c>
      <c r="DU6" s="33" t="e">
        <f t="shared" si="13"/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str">
        <f>IF(EC7="","",IF(EC7="-","【-】","【"&amp;SUBSTITUTE(TEXT(EC7,"#,##0.00"),"-","△")&amp;"】"))</f>
        <v/>
      </c>
      <c r="ED6" s="33">
        <f>IF(ED7="",NA(),ED7)</f>
        <v>0</v>
      </c>
      <c r="EE6" s="33">
        <f t="shared" ref="EE6:EM6" si="14">IF(EE7="",NA(),EE7)</f>
        <v>0</v>
      </c>
      <c r="EF6" s="33">
        <f t="shared" si="14"/>
        <v>0</v>
      </c>
      <c r="EG6" s="33">
        <f t="shared" si="14"/>
        <v>0</v>
      </c>
      <c r="EH6" s="33">
        <f t="shared" si="14"/>
        <v>0</v>
      </c>
      <c r="EI6" s="34">
        <f t="shared" si="14"/>
        <v>0.78</v>
      </c>
      <c r="EJ6" s="34">
        <f t="shared" si="14"/>
        <v>0.56999999999999995</v>
      </c>
      <c r="EK6" s="34">
        <f t="shared" si="14"/>
        <v>0.62</v>
      </c>
      <c r="EL6" s="34">
        <f t="shared" si="14"/>
        <v>0.39</v>
      </c>
      <c r="EM6" s="34">
        <f t="shared" si="14"/>
        <v>0.61</v>
      </c>
      <c r="EN6" s="33" t="str">
        <f>IF(EN7="","",IF(EN7="-","【-】","【"&amp;SUBSTITUTE(TEXT(EN7,"#,##0.00"),"-","△")&amp;"】"))</f>
        <v>【0.80】</v>
      </c>
    </row>
    <row r="7" spans="1:144" s="35" customFormat="1" x14ac:dyDescent="0.15">
      <c r="A7" s="27"/>
      <c r="B7" s="36">
        <v>2020</v>
      </c>
      <c r="C7" s="36">
        <v>473561</v>
      </c>
      <c r="D7" s="36">
        <v>47</v>
      </c>
      <c r="E7" s="36">
        <v>1</v>
      </c>
      <c r="F7" s="36">
        <v>0</v>
      </c>
      <c r="G7" s="36">
        <v>0</v>
      </c>
      <c r="H7" s="36" t="s">
        <v>96</v>
      </c>
      <c r="I7" s="36" t="s">
        <v>97</v>
      </c>
      <c r="J7" s="36" t="s">
        <v>98</v>
      </c>
      <c r="K7" s="36" t="s">
        <v>99</v>
      </c>
      <c r="L7" s="36" t="s">
        <v>100</v>
      </c>
      <c r="M7" s="36" t="s">
        <v>101</v>
      </c>
      <c r="N7" s="37" t="s">
        <v>102</v>
      </c>
      <c r="O7" s="37" t="s">
        <v>103</v>
      </c>
      <c r="P7" s="37">
        <v>100</v>
      </c>
      <c r="Q7" s="37">
        <v>6040</v>
      </c>
      <c r="R7" s="37">
        <v>345</v>
      </c>
      <c r="S7" s="37">
        <v>3.87</v>
      </c>
      <c r="T7" s="37">
        <v>89.15</v>
      </c>
      <c r="U7" s="37">
        <v>330</v>
      </c>
      <c r="V7" s="37">
        <v>3.84</v>
      </c>
      <c r="W7" s="37">
        <v>85.94</v>
      </c>
      <c r="X7" s="37">
        <v>66.05</v>
      </c>
      <c r="Y7" s="37">
        <v>91.19</v>
      </c>
      <c r="Z7" s="37">
        <v>135.49</v>
      </c>
      <c r="AA7" s="37">
        <v>121.77</v>
      </c>
      <c r="AB7" s="37">
        <v>152.41999999999999</v>
      </c>
      <c r="AC7" s="37">
        <v>72.11</v>
      </c>
      <c r="AD7" s="37">
        <v>74.05</v>
      </c>
      <c r="AE7" s="37">
        <v>73.25</v>
      </c>
      <c r="AF7" s="37">
        <v>75.06</v>
      </c>
      <c r="AG7" s="37">
        <v>73.22</v>
      </c>
      <c r="AH7" s="37">
        <v>78.36</v>
      </c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>
        <v>888.19</v>
      </c>
      <c r="BF7" s="37">
        <v>862.85</v>
      </c>
      <c r="BG7" s="37">
        <v>805.03</v>
      </c>
      <c r="BH7" s="37">
        <v>972.05</v>
      </c>
      <c r="BI7" s="37">
        <v>848.69</v>
      </c>
      <c r="BJ7" s="37">
        <v>1595.62</v>
      </c>
      <c r="BK7" s="37">
        <v>1302.33</v>
      </c>
      <c r="BL7" s="37">
        <v>1274.21</v>
      </c>
      <c r="BM7" s="37">
        <v>1183.92</v>
      </c>
      <c r="BN7" s="37">
        <v>1128.72</v>
      </c>
      <c r="BO7" s="37">
        <v>949.15</v>
      </c>
      <c r="BP7" s="37">
        <v>29.45</v>
      </c>
      <c r="BQ7" s="37">
        <v>38.450000000000003</v>
      </c>
      <c r="BR7" s="37">
        <v>41.48</v>
      </c>
      <c r="BS7" s="37">
        <v>28.33</v>
      </c>
      <c r="BT7" s="37">
        <v>31.22</v>
      </c>
      <c r="BU7" s="37">
        <v>37.92</v>
      </c>
      <c r="BV7" s="37">
        <v>40.89</v>
      </c>
      <c r="BW7" s="37">
        <v>41.25</v>
      </c>
      <c r="BX7" s="37">
        <v>42.5</v>
      </c>
      <c r="BY7" s="37">
        <v>41.84</v>
      </c>
      <c r="BZ7" s="37">
        <v>55.87</v>
      </c>
      <c r="CA7" s="37">
        <v>912.76</v>
      </c>
      <c r="CB7" s="37">
        <v>685.71</v>
      </c>
      <c r="CC7" s="37">
        <v>769.57</v>
      </c>
      <c r="CD7" s="37">
        <v>1053.5899999999999</v>
      </c>
      <c r="CE7" s="37">
        <v>1093.46</v>
      </c>
      <c r="CF7" s="37">
        <v>423.18</v>
      </c>
      <c r="CG7" s="37">
        <v>383.2</v>
      </c>
      <c r="CH7" s="37">
        <v>383.25</v>
      </c>
      <c r="CI7" s="37">
        <v>377.72</v>
      </c>
      <c r="CJ7" s="37">
        <v>390.47</v>
      </c>
      <c r="CK7" s="37">
        <v>288.19</v>
      </c>
      <c r="CL7" s="37">
        <v>39.74</v>
      </c>
      <c r="CM7" s="37">
        <v>53.54</v>
      </c>
      <c r="CN7" s="37">
        <v>47.6</v>
      </c>
      <c r="CO7" s="37">
        <v>44.82</v>
      </c>
      <c r="CP7" s="37">
        <v>43.64</v>
      </c>
      <c r="CQ7" s="37">
        <v>46.9</v>
      </c>
      <c r="CR7" s="37">
        <v>47.95</v>
      </c>
      <c r="CS7" s="37">
        <v>48.26</v>
      </c>
      <c r="CT7" s="37">
        <v>48.01</v>
      </c>
      <c r="CU7" s="37">
        <v>49.08</v>
      </c>
      <c r="CV7" s="37">
        <v>56.31</v>
      </c>
      <c r="CW7" s="37">
        <v>92.13</v>
      </c>
      <c r="CX7" s="37">
        <v>95.44</v>
      </c>
      <c r="CY7" s="37">
        <v>98.17</v>
      </c>
      <c r="CZ7" s="37">
        <v>96.91</v>
      </c>
      <c r="DA7" s="37">
        <v>99.75</v>
      </c>
      <c r="DB7" s="37">
        <v>74.63</v>
      </c>
      <c r="DC7" s="37">
        <v>74.900000000000006</v>
      </c>
      <c r="DD7" s="37">
        <v>72.72</v>
      </c>
      <c r="DE7" s="37">
        <v>72.75</v>
      </c>
      <c r="DF7" s="37">
        <v>71.27</v>
      </c>
      <c r="DG7" s="37">
        <v>71.88</v>
      </c>
      <c r="DH7" s="37"/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>
        <v>0</v>
      </c>
      <c r="EE7" s="37">
        <v>0</v>
      </c>
      <c r="EF7" s="37">
        <v>0</v>
      </c>
      <c r="EG7" s="37">
        <v>0</v>
      </c>
      <c r="EH7" s="37">
        <v>0</v>
      </c>
      <c r="EI7" s="37">
        <v>0.78</v>
      </c>
      <c r="EJ7" s="37">
        <v>0.56999999999999995</v>
      </c>
      <c r="EK7" s="37">
        <v>0.62</v>
      </c>
      <c r="EL7" s="37">
        <v>0.39</v>
      </c>
      <c r="EM7" s="37">
        <v>0.61</v>
      </c>
      <c r="EN7" s="37">
        <v>0.8</v>
      </c>
    </row>
    <row r="8" spans="1:144" x14ac:dyDescent="0.15"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</row>
    <row r="9" spans="1:144" x14ac:dyDescent="0.15">
      <c r="A9" s="39"/>
      <c r="B9" s="39" t="s">
        <v>104</v>
      </c>
      <c r="C9" s="39" t="s">
        <v>105</v>
      </c>
      <c r="D9" s="39" t="s">
        <v>106</v>
      </c>
      <c r="E9" s="39" t="s">
        <v>107</v>
      </c>
      <c r="F9" s="39" t="s">
        <v>108</v>
      </c>
      <c r="X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4" x14ac:dyDescent="0.15">
      <c r="A10" s="39" t="s">
        <v>46</v>
      </c>
      <c r="B10" s="40">
        <f t="shared" ref="B10:D10" si="15">DATEVALUE($B7+12-B11&amp;"/1/"&amp;B12)</f>
        <v>46753</v>
      </c>
      <c r="C10" s="40">
        <f t="shared" si="15"/>
        <v>47119</v>
      </c>
      <c r="D10" s="40">
        <f t="shared" si="15"/>
        <v>47484</v>
      </c>
      <c r="E10" s="41">
        <f>DATEVALUE($B7+12-E11&amp;"/1/"&amp;E12)</f>
        <v>47849</v>
      </c>
      <c r="F10" s="41">
        <f>DATEVALUE($B7+12-F11&amp;"/1/"&amp;F12)</f>
        <v>48215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109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110</v>
      </c>
    </row>
    <row r="13" spans="1:144" x14ac:dyDescent="0.15">
      <c r="B13" t="s">
        <v>111</v>
      </c>
      <c r="C13" t="s">
        <v>111</v>
      </c>
      <c r="D13" t="s">
        <v>111</v>
      </c>
      <c r="E13" t="s">
        <v>112</v>
      </c>
      <c r="F13" t="s">
        <v>112</v>
      </c>
      <c r="G13" t="s">
        <v>113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user</cp:lastModifiedBy>
  <cp:lastPrinted>2022-01-25T02:26:21Z</cp:lastPrinted>
  <dcterms:created xsi:type="dcterms:W3CDTF">2021-12-03T07:05:54Z</dcterms:created>
  <dcterms:modified xsi:type="dcterms:W3CDTF">2022-02-07T01:11:45Z</dcterms:modified>
  <cp:category/>
</cp:coreProperties>
</file>