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32AFF6F0-62F6-4913-9BF9-780FE8DFCEC8}" xr6:coauthVersionLast="46" xr6:coauthVersionMax="46" xr10:uidLastSave="{00000000-0000-0000-0000-000000000000}"/>
  <workbookProtection workbookAlgorithmName="SHA-512" workbookHashValue="XxZzwEGFocpY3zkcCLPAnYMuuNHLRGInh04gpLCUmynPXnwl3sr8JTiDiwFEdRVr0+SKNeLzEKRK9e6RbzByEA==" workbookSaltValue="5FW3+31yGEsCJZMy01N4q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AL8" i="4" s="1"/>
  <c r="Q6" i="5"/>
  <c r="P6" i="5"/>
  <c r="O6" i="5"/>
  <c r="I10" i="4" s="1"/>
  <c r="N6" i="5"/>
  <c r="B10" i="4" s="1"/>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AT10" i="4"/>
  <c r="AL10" i="4"/>
  <c r="W10" i="4"/>
  <c r="P10" i="4"/>
  <c r="BB8" i="4"/>
  <c r="AD8" i="4"/>
  <c r="W8" i="4"/>
  <c r="P8" i="4"/>
  <c r="I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<sst xmlns="http://schemas.openxmlformats.org/spreadsheetml/2006/main" count="233" uniqueCount="117">
  <si>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</si>
  <si>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</si>
  <si>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</si>
  <si>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</si>
  <si>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</si>
  <si>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</si>
  <si>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</si>
  <si>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</si>
  <si>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</si>
  <si>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</si>
  <si>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</si>
  <si>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</si>
  <si>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</si>
  <si>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</si>
  <si>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</si>
  <si>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</si>
  <si>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</si>
  <si>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</si>
  <si>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</si>
  <si>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</si>
  <si>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</si>
  <si>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</si>
  <si>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</si>
  <si>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</si>
  <si>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</si>
  <si>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</si>
  <si>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</si>
  <si>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</si>
  <si>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</si>
  <si>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</si>
  <si>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</si>
  <si>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</si>
  <si>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</si>
  <si>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</si>
  <si>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</si>
  <si>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</si>
  <si>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</si>
  <si>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</si>
  <si>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</si>
  <si>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</si>
  <si>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</si>
  <si>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</si>
  <si>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</si>
  <si>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</si>
  <si>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</si>
  <si>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</si>
  <si>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</si>
  <si>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</si>
  <si>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</si>
  <si>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</si>
  <si>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</si>
  <si>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</si>
  <si>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</si>
  <si>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</si>
  <si>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</si>
  <si>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</si>
  <si>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</si>
  <si>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</si>
  <si>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</si>
  <si>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</si>
  <si>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</si>
  <si>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</si>
  <si>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</si>
  <si>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</si>
  <si>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</si>
  <si>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</si>
  <si>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</si>
  <si>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</si>
  <si>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</si>
  <si>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</si>
  <si>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</si>
  <si>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</si>
  <si>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</si>
  <si>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</si>
  <si>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</si>
  <si>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</si>
  <si>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</si>
  <si>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</si>
  <si>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</si>
  <si>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</si>
  <si>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</si>
  <si>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</si>
  <si>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</si>
  <si>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</si>
  <si>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</si>
  <si>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</si>
  <si>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</si>
  <si>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</si>
  <si>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</si>
  <si>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</si>
  <si>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</si>
  <si>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</si>
  <si>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</si>
  <si>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</si>
  <si>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</si>
  <si>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</si>
  <si>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渡名喜村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</si>
  <si>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</si>
  <si>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</si>
  <si>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</si>
  <si>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</si>
  <si>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</si>
  <si>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</si>
  <si>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</si>
  <si>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</si>
  <si>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</si>
  <si>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</si>
  <si>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</si>
  <si>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</si>
  <si>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</si>
  <si>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</si>
  <si>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</si>
  <si>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</si>
  <si>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</si>
  <si>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収益的収支比率」は、136.7％と収益が支出を上回り黒字となっているが、「⑤料金回収率」が21.93％と年々減少傾向にあり、類似団体平均の37.65％を大きく下回っている。経費の負担を料金では賄えておらず一般会計繰入金に大きく依存している状況である。
 「④企業債残高対給水収益比率」は年々上昇傾向にあり令和４年度は1403.97％となっている。その原因は、平成30年度から行った配水管布設工事や令和２年度から取り組んでいる公会計移行業務などで借り入れた企業債の返済が始まっていることで、今後も事業が継続することから上昇する見込です。
　「⑥給水原価」は平成30年度の769.57円から令和4年度1251.55円と年々上昇しており、類似団体平均の442.8円に比べるとかなり高い。施設老朽化による機器故障や配水管路更新の他、水道調定システムのクラウド化、施設の維持管理委託など経費の増加も影響している。燃料費高騰による対応は、県からの電気料金の助成や施設の節電により、高騰前の費用を維持している。
「⑦施設利用率」は、40.41％と前年度より下回っている。給水人口は横這いであるが、利用率の変動が大きく、繫盛期や施設事故に対応できるよう一定の余裕が必要であり、現状を維持する。
　「⑧有収率」は98.92％と高い水準を維持している。現在、老朽化及び耐震化のため、管路の更新も行っており、今後も漏水事故発生抑制を行っていく。　</t>
    <rPh sb="20" eb="22">
      <t>シュウエキ</t>
    </rPh>
    <rPh sb="23" eb="25">
      <t>シシュツ</t>
    </rPh>
    <rPh sb="26" eb="28">
      <t>ウワマワ</t>
    </rPh>
    <rPh sb="29" eb="31">
      <t>クロジ</t>
    </rPh>
    <rPh sb="41" eb="43">
      <t>リョウキン</t>
    </rPh>
    <rPh sb="43" eb="46">
      <t>カイシュウリツ</t>
    </rPh>
    <rPh sb="55" eb="57">
      <t>ネンネン</t>
    </rPh>
    <rPh sb="57" eb="59">
      <t>ゲンショウ</t>
    </rPh>
    <rPh sb="59" eb="61">
      <t>ケイコウ</t>
    </rPh>
    <rPh sb="65" eb="69">
      <t>ルイジダンタイ</t>
    </rPh>
    <rPh sb="69" eb="71">
      <t>ヘイキン</t>
    </rPh>
    <rPh sb="79" eb="80">
      <t>オオ</t>
    </rPh>
    <rPh sb="82" eb="84">
      <t>シタマワ</t>
    </rPh>
    <rPh sb="89" eb="91">
      <t>ケイヒ</t>
    </rPh>
    <rPh sb="92" eb="94">
      <t>フタン</t>
    </rPh>
    <rPh sb="95" eb="97">
      <t>リョウキン</t>
    </rPh>
    <rPh sb="99" eb="100">
      <t>マカナ</t>
    </rPh>
    <rPh sb="105" eb="107">
      <t>イッパン</t>
    </rPh>
    <rPh sb="107" eb="112">
      <t>カイケイクリイレキン</t>
    </rPh>
    <rPh sb="113" eb="114">
      <t>オオ</t>
    </rPh>
    <rPh sb="116" eb="118">
      <t>イゾン</t>
    </rPh>
    <rPh sb="122" eb="124">
      <t>ジョウキョウ</t>
    </rPh>
    <rPh sb="132" eb="135">
      <t>キギョウサイ</t>
    </rPh>
    <rPh sb="135" eb="137">
      <t>ザンダカ</t>
    </rPh>
    <rPh sb="137" eb="140">
      <t>タイキュウスイ</t>
    </rPh>
    <rPh sb="140" eb="142">
      <t>シュウエキ</t>
    </rPh>
    <rPh sb="146" eb="148">
      <t>ネンネン</t>
    </rPh>
    <rPh sb="148" eb="150">
      <t>ジョウショウ</t>
    </rPh>
    <rPh sb="150" eb="152">
      <t>ケイコウ</t>
    </rPh>
    <rPh sb="155" eb="157">
      <t>レイワ</t>
    </rPh>
    <rPh sb="158" eb="160">
      <t>ネンド</t>
    </rPh>
    <rPh sb="178" eb="180">
      <t>ゲンイン</t>
    </rPh>
    <rPh sb="247" eb="249">
      <t>コンゴ</t>
    </rPh>
    <rPh sb="250" eb="252">
      <t>ジギョウ</t>
    </rPh>
    <rPh sb="253" eb="255">
      <t>ケイゾク</t>
    </rPh>
    <rPh sb="261" eb="263">
      <t>ジョウショウ</t>
    </rPh>
    <rPh sb="265" eb="267">
      <t>ミコミ</t>
    </rPh>
    <rPh sb="274" eb="276">
      <t>キュウスイ</t>
    </rPh>
    <rPh sb="276" eb="278">
      <t>ゲンカ</t>
    </rPh>
    <rPh sb="280" eb="282">
      <t>ヘイセイ</t>
    </rPh>
    <rPh sb="285" eb="286">
      <t>ド</t>
    </rPh>
    <rPh sb="293" eb="294">
      <t>エン</t>
    </rPh>
    <rPh sb="296" eb="298">
      <t>レイワ</t>
    </rPh>
    <rPh sb="299" eb="300">
      <t>ネン</t>
    </rPh>
    <rPh sb="300" eb="301">
      <t>ド</t>
    </rPh>
    <rPh sb="308" eb="309">
      <t>エン</t>
    </rPh>
    <rPh sb="310" eb="312">
      <t>ネンネン</t>
    </rPh>
    <rPh sb="312" eb="314">
      <t>ジョウショウ</t>
    </rPh>
    <rPh sb="319" eb="321">
      <t>ルイジ</t>
    </rPh>
    <rPh sb="321" eb="323">
      <t>ダンタイ</t>
    </rPh>
    <rPh sb="323" eb="325">
      <t>ヘイキン</t>
    </rPh>
    <rPh sb="331" eb="332">
      <t>エン</t>
    </rPh>
    <rPh sb="333" eb="334">
      <t>クラ</t>
    </rPh>
    <rPh sb="340" eb="341">
      <t>タカ</t>
    </rPh>
    <rPh sb="343" eb="345">
      <t>シセツ</t>
    </rPh>
    <rPh sb="345" eb="348">
      <t>ロウキュウカ</t>
    </rPh>
    <rPh sb="351" eb="353">
      <t>キキ</t>
    </rPh>
    <rPh sb="353" eb="355">
      <t>コショウ</t>
    </rPh>
    <rPh sb="356" eb="360">
      <t>ハイスイカンロ</t>
    </rPh>
    <rPh sb="360" eb="362">
      <t>コウシン</t>
    </rPh>
    <rPh sb="363" eb="364">
      <t>ホカ</t>
    </rPh>
    <rPh sb="378" eb="379">
      <t>カ</t>
    </rPh>
    <rPh sb="380" eb="382">
      <t>シセツ</t>
    </rPh>
    <rPh sb="383" eb="387">
      <t>イジカンリ</t>
    </rPh>
    <rPh sb="387" eb="389">
      <t>イタク</t>
    </rPh>
    <rPh sb="391" eb="393">
      <t>ケイヒ</t>
    </rPh>
    <rPh sb="394" eb="396">
      <t>ゾウカ</t>
    </rPh>
    <rPh sb="397" eb="399">
      <t>エイキョウ</t>
    </rPh>
    <rPh sb="404" eb="407">
      <t>ネンリョウヒ</t>
    </rPh>
    <rPh sb="407" eb="409">
      <t>コウトウ</t>
    </rPh>
    <rPh sb="412" eb="414">
      <t>タイオウ</t>
    </rPh>
    <rPh sb="454" eb="456">
      <t>シセツ</t>
    </rPh>
    <rPh sb="469" eb="472">
      <t>ゼンネンド</t>
    </rPh>
    <rPh sb="474" eb="476">
      <t>シタマワ</t>
    </rPh>
    <rPh sb="481" eb="485">
      <t>キュウスイジンコウ</t>
    </rPh>
    <rPh sb="486" eb="488">
      <t>ヨコバ</t>
    </rPh>
    <rPh sb="494" eb="497">
      <t>リヨウリツ</t>
    </rPh>
    <rPh sb="498" eb="500">
      <t>ヘンドウ</t>
    </rPh>
    <rPh sb="501" eb="502">
      <t>オオ</t>
    </rPh>
    <rPh sb="509" eb="511">
      <t>シセツ</t>
    </rPh>
    <rPh sb="511" eb="513">
      <t>ジコ</t>
    </rPh>
    <rPh sb="514" eb="516">
      <t>タイオウ</t>
    </rPh>
    <rPh sb="521" eb="523">
      <t>イッテイ</t>
    </rPh>
    <rPh sb="524" eb="526">
      <t>ヨユウ</t>
    </rPh>
    <rPh sb="527" eb="529">
      <t>ヒツヨウ</t>
    </rPh>
    <rPh sb="533" eb="535">
      <t>ゲンジョウ</t>
    </rPh>
    <rPh sb="536" eb="538">
      <t>イジ</t>
    </rPh>
    <rPh sb="545" eb="548">
      <t>ユウシュウリツ</t>
    </rPh>
    <rPh sb="557" eb="558">
      <t>タカ</t>
    </rPh>
    <rPh sb="559" eb="561">
      <t>スイジュン</t>
    </rPh>
    <rPh sb="562" eb="564">
      <t>イジ</t>
    </rPh>
    <rPh sb="569" eb="571">
      <t>ゲンザイ</t>
    </rPh>
    <rPh sb="572" eb="575">
      <t>ロウキュウカ</t>
    </rPh>
    <rPh sb="575" eb="576">
      <t>オヨ</t>
    </rPh>
    <rPh sb="577" eb="580">
      <t>タイシンカ</t>
    </rPh>
    <rPh sb="584" eb="586">
      <t>カンロ</t>
    </rPh>
    <rPh sb="587" eb="589">
      <t>コウシン</t>
    </rPh>
    <rPh sb="590" eb="591">
      <t>オコナ</t>
    </rPh>
    <rPh sb="596" eb="598">
      <t>コンゴ</t>
    </rPh>
    <rPh sb="599" eb="601">
      <t>ロウスイ</t>
    </rPh>
    <rPh sb="601" eb="603">
      <t>ジコ</t>
    </rPh>
    <rPh sb="603" eb="605">
      <t>ハッセイ</t>
    </rPh>
    <rPh sb="605" eb="607">
      <t>ヨクセイ</t>
    </rPh>
    <rPh sb="608" eb="609">
      <t>オコナ</t>
    </rPh>
    <phoneticPr fontId="4"/>
  </si>
  <si>
    <t>　昭和61年に布設した配水管路が布設から約40年経過しており、平成30年度より耐震化に優れた管路の更新を行っている。
　令和4年度に一部更新が完了し、令和6年度に残りの更新も予定している。今後大きな更新は予定はしていないが、引き続き漏水事故の未然防止に取り組む。</t>
    <rPh sb="1" eb="3">
      <t>ショウワ</t>
    </rPh>
    <rPh sb="5" eb="6">
      <t>ネン</t>
    </rPh>
    <rPh sb="7" eb="9">
      <t>フセツ</t>
    </rPh>
    <rPh sb="11" eb="15">
      <t>ハイスイカンロ</t>
    </rPh>
    <rPh sb="16" eb="18">
      <t>フセツ</t>
    </rPh>
    <rPh sb="20" eb="21">
      <t>ヤク</t>
    </rPh>
    <rPh sb="23" eb="24">
      <t>ネン</t>
    </rPh>
    <rPh sb="24" eb="26">
      <t>ケイカ</t>
    </rPh>
    <rPh sb="31" eb="33">
      <t>ヘイセイ</t>
    </rPh>
    <rPh sb="35" eb="37">
      <t>ネンド</t>
    </rPh>
    <rPh sb="39" eb="42">
      <t>タイシンカ</t>
    </rPh>
    <rPh sb="43" eb="44">
      <t>スグ</t>
    </rPh>
    <rPh sb="46" eb="48">
      <t>カンロ</t>
    </rPh>
    <rPh sb="49" eb="51">
      <t>コウシン</t>
    </rPh>
    <rPh sb="52" eb="53">
      <t>オコナ</t>
    </rPh>
    <rPh sb="60" eb="62">
      <t>レイワ</t>
    </rPh>
    <rPh sb="63" eb="65">
      <t>ネンド</t>
    </rPh>
    <rPh sb="66" eb="68">
      <t>イチブ</t>
    </rPh>
    <rPh sb="68" eb="70">
      <t>コウシン</t>
    </rPh>
    <rPh sb="71" eb="73">
      <t>カンリョウ</t>
    </rPh>
    <rPh sb="75" eb="77">
      <t>レイワ</t>
    </rPh>
    <rPh sb="78" eb="80">
      <t>ネンド</t>
    </rPh>
    <rPh sb="81" eb="82">
      <t>ノコ</t>
    </rPh>
    <rPh sb="84" eb="86">
      <t>コウシン</t>
    </rPh>
    <rPh sb="87" eb="89">
      <t>ヨテイ</t>
    </rPh>
    <rPh sb="94" eb="96">
      <t>コンゴ</t>
    </rPh>
    <rPh sb="96" eb="97">
      <t>オオ</t>
    </rPh>
    <rPh sb="99" eb="101">
      <t>コウシン</t>
    </rPh>
    <rPh sb="102" eb="104">
      <t>ヨテイ</t>
    </rPh>
    <rPh sb="112" eb="113">
      <t>ヒ</t>
    </rPh>
    <rPh sb="114" eb="115">
      <t>ツヅ</t>
    </rPh>
    <rPh sb="116" eb="120">
      <t>ロウスイジコ</t>
    </rPh>
    <rPh sb="121" eb="123">
      <t>ミゼン</t>
    </rPh>
    <rPh sb="123" eb="125">
      <t>ボウシ</t>
    </rPh>
    <rPh sb="126" eb="127">
      <t>ト</t>
    </rPh>
    <rPh sb="128" eb="129">
      <t>ク</t>
    </rPh>
    <phoneticPr fontId="4"/>
  </si>
  <si>
    <t>　令和4年度の決算状況から、経営の状況は高い水準（黒字）にあるが、料金回収率は減少傾向にあり、類似団体平均よりも低くく経営は一般会計繰入金に依存している。　
　施設老朽化による機器修繕や管路更新などの施設投資の他、施設管理委託・水道調定システムのクラウド化など必要経費の増加も影響し、今後の経費も高い水準で推移することが見込まれる。
　令和6年度より公営企業会計へ移行することから、水道の広域化や管路の耐震化、維持費の見直しなど経費の縮小に取り組み、事業経営の健全化を図り、安全・安心な水の提供を維持していきたい。</t>
    <rPh sb="1" eb="3">
      <t>レイワ</t>
    </rPh>
    <rPh sb="4" eb="6">
      <t>ネンド</t>
    </rPh>
    <rPh sb="7" eb="9">
      <t>ケッサン</t>
    </rPh>
    <rPh sb="9" eb="11">
      <t>ジョウキョウ</t>
    </rPh>
    <rPh sb="14" eb="16">
      <t>ケイエイ</t>
    </rPh>
    <rPh sb="17" eb="19">
      <t>ジョウキョウ</t>
    </rPh>
    <rPh sb="20" eb="21">
      <t>タカ</t>
    </rPh>
    <rPh sb="22" eb="24">
      <t>スイジュン</t>
    </rPh>
    <rPh sb="25" eb="27">
      <t>クロジ</t>
    </rPh>
    <rPh sb="33" eb="38">
      <t>リョウキンカイシュウリツ</t>
    </rPh>
    <rPh sb="39" eb="41">
      <t>ゲンショウ</t>
    </rPh>
    <rPh sb="41" eb="43">
      <t>ケイコウ</t>
    </rPh>
    <rPh sb="47" eb="49">
      <t>ルイジ</t>
    </rPh>
    <rPh sb="49" eb="51">
      <t>ダンタイ</t>
    </rPh>
    <rPh sb="51" eb="53">
      <t>ヘイキン</t>
    </rPh>
    <rPh sb="56" eb="57">
      <t>ヒク</t>
    </rPh>
    <rPh sb="59" eb="61">
      <t>ケイエイ</t>
    </rPh>
    <rPh sb="62" eb="64">
      <t>イッパン</t>
    </rPh>
    <rPh sb="64" eb="66">
      <t>カイケイ</t>
    </rPh>
    <rPh sb="66" eb="69">
      <t>クリイレキン</t>
    </rPh>
    <rPh sb="70" eb="72">
      <t>イゾン</t>
    </rPh>
    <rPh sb="80" eb="82">
      <t>シセツ</t>
    </rPh>
    <rPh sb="82" eb="85">
      <t>ロウキュウカ</t>
    </rPh>
    <rPh sb="88" eb="90">
      <t>キキ</t>
    </rPh>
    <rPh sb="90" eb="92">
      <t>シュウゼン</t>
    </rPh>
    <rPh sb="93" eb="95">
      <t>カンロ</t>
    </rPh>
    <rPh sb="95" eb="97">
      <t>コウシン</t>
    </rPh>
    <rPh sb="100" eb="102">
      <t>シセツ</t>
    </rPh>
    <rPh sb="102" eb="104">
      <t>トウシ</t>
    </rPh>
    <rPh sb="105" eb="106">
      <t>ホカ</t>
    </rPh>
    <rPh sb="107" eb="109">
      <t>シセツ</t>
    </rPh>
    <rPh sb="109" eb="111">
      <t>カンリ</t>
    </rPh>
    <rPh sb="111" eb="113">
      <t>イタク</t>
    </rPh>
    <rPh sb="114" eb="116">
      <t>スイドウ</t>
    </rPh>
    <rPh sb="116" eb="118">
      <t>チョウテイ</t>
    </rPh>
    <rPh sb="127" eb="128">
      <t>カ</t>
    </rPh>
    <rPh sb="130" eb="132">
      <t>ヒツヨウ</t>
    </rPh>
    <rPh sb="132" eb="134">
      <t>ケイヒ</t>
    </rPh>
    <rPh sb="135" eb="137">
      <t>ゾウカ</t>
    </rPh>
    <rPh sb="138" eb="140">
      <t>エイキョウ</t>
    </rPh>
    <rPh sb="142" eb="144">
      <t>コンゴ</t>
    </rPh>
    <rPh sb="145" eb="147">
      <t>ケイヒ</t>
    </rPh>
    <rPh sb="148" eb="149">
      <t>タカ</t>
    </rPh>
    <rPh sb="150" eb="152">
      <t>スイジュン</t>
    </rPh>
    <rPh sb="153" eb="155">
      <t>スイイ</t>
    </rPh>
    <rPh sb="160" eb="162">
      <t>ミコ</t>
    </rPh>
    <rPh sb="168" eb="170">
      <t>レイワ</t>
    </rPh>
    <rPh sb="171" eb="173">
      <t>ネンド</t>
    </rPh>
    <rPh sb="175" eb="181">
      <t>コウエイキギョウカイケイ</t>
    </rPh>
    <rPh sb="182" eb="184">
      <t>イコウ</t>
    </rPh>
    <rPh sb="191" eb="193">
      <t>スイドウ</t>
    </rPh>
    <rPh sb="194" eb="197">
      <t>コウイキカ</t>
    </rPh>
    <rPh sb="198" eb="200">
      <t>カンロ</t>
    </rPh>
    <rPh sb="201" eb="204">
      <t>タイシンカ</t>
    </rPh>
    <rPh sb="209" eb="211">
      <t>ミナオ</t>
    </rPh>
    <rPh sb="214" eb="216">
      <t>ケイヒ</t>
    </rPh>
    <rPh sb="217" eb="219">
      <t>シュクショウ</t>
    </rPh>
    <rPh sb="220" eb="221">
      <t>ト</t>
    </rPh>
    <rPh sb="222" eb="223">
      <t>ク</t>
    </rPh>
    <rPh sb="225" eb="227">
      <t>ジギョウ</t>
    </rPh>
    <rPh sb="227" eb="229">
      <t>ケイエイ</t>
    </rPh>
    <rPh sb="230" eb="233">
      <t>ケンゼンカ</t>
    </rPh>
    <rPh sb="234" eb="235">
      <t>ハカ</t>
    </rPh>
    <rPh sb="237" eb="239">
      <t>アンゼン</t>
    </rPh>
    <rPh sb="240" eb="242">
      <t>アンシン</t>
    </rPh>
    <rPh sb="243" eb="244">
      <t>ミズ</t>
    </rPh>
    <rPh sb="245" eb="247">
      <t>テイキョウ</t>
    </rPh>
    <rPh sb="248" eb="250">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</si>
</sst>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formatCode="#,##0.00;&quot;△&quot;#,##0.00;&quot;-&quot;">
                  <c:v>29.32</c:v>
                </c:pt>
              </c:numCache>
            </c:numRef>
          </c:val>
          <c:extLst>
            <c:ext xmlns:c16="http://schemas.microsoft.com/office/drawing/2014/chart" uri="{C3380CC4-5D6E-409C-BE32-E72D297353CC}">
              <c16:uniqueId val="{00000000-F3D1-46F6-9D26-71A60814EA1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F3D1-46F6-9D26-71A60814EA1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47.6</c:v>
                </c:pt>
                <c:pt idx="1">
                  <c:v>44.82</c:v>
                </c:pt>
                <c:pt idx="2">
                  <c:v>43.64</c:v>
                </c:pt>
                <c:pt idx="3">
                  <c:v>49.49</c:v>
                </c:pt>
                <c:pt idx="4">
                  <c:v>40.409999999999997</c:v>
                </c:pt>
              </c:numCache>
            </c:numRef>
          </c:val>
          <c:extLst>
            <c:ext xmlns:c16="http://schemas.microsoft.com/office/drawing/2014/chart" uri="{C3380CC4-5D6E-409C-BE32-E72D297353CC}">
              <c16:uniqueId val="{00000000-D3D7-4BAE-8B20-5658A34174A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D3D7-4BAE-8B20-5658A34174A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98.17</c:v>
                </c:pt>
                <c:pt idx="1">
                  <c:v>96.91</c:v>
                </c:pt>
                <c:pt idx="2">
                  <c:v>99.75</c:v>
                </c:pt>
                <c:pt idx="3">
                  <c:v>83.74</c:v>
                </c:pt>
                <c:pt idx="4">
                  <c:v>98.92</c:v>
                </c:pt>
              </c:numCache>
            </c:numRef>
          </c:val>
          <c:extLst>
            <c:ext xmlns:c16="http://schemas.microsoft.com/office/drawing/2014/chart" uri="{C3380CC4-5D6E-409C-BE32-E72D297353CC}">
              <c16:uniqueId val="{00000000-74D0-4F85-AD64-F2993784AF3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74D0-4F85-AD64-F2993784AF3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135.49</c:v>
                </c:pt>
                <c:pt idx="1">
                  <c:v>121.77</c:v>
                </c:pt>
                <c:pt idx="2">
                  <c:v>152.41999999999999</c:v>
                </c:pt>
                <c:pt idx="3">
                  <c:v>119.1</c:v>
                </c:pt>
                <c:pt idx="4">
                  <c:v>136.07</c:v>
                </c:pt>
              </c:numCache>
            </c:numRef>
          </c:val>
          <c:extLst>
            <c:ext xmlns:c16="http://schemas.microsoft.com/office/drawing/2014/chart" uri="{C3380CC4-5D6E-409C-BE32-E72D297353CC}">
              <c16:uniqueId val="{00000000-3B24-4201-A013-260D1E029C6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3B24-4201-A013-260D1E029C6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D8-46E5-AB71-0E071A976D8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D8-46E5-AB71-0E071A976D8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0B-4501-858B-8C4102CB568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0B-4501-858B-8C4102CB568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51-41CA-BF97-7458D066C7E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51-41CA-BF97-7458D066C7E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74-46C1-888A-771B9B42D8E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74-46C1-888A-771B9B42D8E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805.03</c:v>
                </c:pt>
                <c:pt idx="1">
                  <c:v>972.05</c:v>
                </c:pt>
                <c:pt idx="2">
                  <c:v>848.69</c:v>
                </c:pt>
                <c:pt idx="3">
                  <c:v>1106.94</c:v>
                </c:pt>
                <c:pt idx="4">
                  <c:v>1403.97</c:v>
                </c:pt>
              </c:numCache>
            </c:numRef>
          </c:val>
          <c:extLst>
            <c:ext xmlns:c16="http://schemas.microsoft.com/office/drawing/2014/chart" uri="{C3380CC4-5D6E-409C-BE32-E72D297353CC}">
              <c16:uniqueId val="{00000000-1BD1-4A47-A750-7CD0CFC9C4E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1BD1-4A47-A750-7CD0CFC9C4E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41.48</c:v>
                </c:pt>
                <c:pt idx="1">
                  <c:v>28.33</c:v>
                </c:pt>
                <c:pt idx="2">
                  <c:v>31.22</c:v>
                </c:pt>
                <c:pt idx="3">
                  <c:v>23.7</c:v>
                </c:pt>
                <c:pt idx="4">
                  <c:v>21.83</c:v>
                </c:pt>
              </c:numCache>
            </c:numRef>
          </c:val>
          <c:extLst>
            <c:ext xmlns:c16="http://schemas.microsoft.com/office/drawing/2014/chart" uri="{C3380CC4-5D6E-409C-BE32-E72D297353CC}">
              <c16:uniqueId val="{00000000-6F39-456B-9940-4BCBC750FF9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6F39-456B-9940-4BCBC750FF9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769.57</c:v>
                </c:pt>
                <c:pt idx="1">
                  <c:v>1053.5899999999999</c:v>
                </c:pt>
                <c:pt idx="2">
                  <c:v>1093.46</c:v>
                </c:pt>
                <c:pt idx="3">
                  <c:v>1310.69</c:v>
                </c:pt>
                <c:pt idx="4">
                  <c:v>1251.55</c:v>
                </c:pt>
              </c:numCache>
            </c:numRef>
          </c:val>
          <c:extLst>
            <c:ext xmlns:c16="http://schemas.microsoft.com/office/drawing/2014/chart" uri="{C3380CC4-5D6E-409C-BE32-E72D297353CC}">
              <c16:uniqueId val="{00000000-7057-4182-AE31-2BB7BF9F453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7057-4182-AE31-2BB7BF9F453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48"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沖縄県　渡名喜村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317</v>
      </c>
      <c r="AM8" s="60"/>
      <c r="AN8" s="60"/>
      <c r="AO8" s="60"/>
      <c r="AP8" s="60"/>
      <c r="AQ8" s="60"/>
      <c r="AR8" s="60"/>
      <c r="AS8" s="60"/>
      <c r="AT8" s="36">
        <f>データ!$S$6</f>
        <v>3.87</v>
      </c>
      <c r="AU8" s="36"/>
      <c r="AV8" s="36"/>
      <c r="AW8" s="36"/>
      <c r="AX8" s="36"/>
      <c r="AY8" s="36"/>
      <c r="AZ8" s="36"/>
      <c r="BA8" s="36"/>
      <c r="BB8" s="36">
        <f>データ!$T$6</f>
        <v>81.91</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100</v>
      </c>
      <c r="Q10" s="36"/>
      <c r="R10" s="36"/>
      <c r="S10" s="36"/>
      <c r="T10" s="36"/>
      <c r="U10" s="36"/>
      <c r="V10" s="36"/>
      <c r="W10" s="60">
        <f>データ!$Q$6</f>
        <v>6040</v>
      </c>
      <c r="X10" s="60"/>
      <c r="Y10" s="60"/>
      <c r="Z10" s="60"/>
      <c r="AA10" s="60"/>
      <c r="AB10" s="60"/>
      <c r="AC10" s="60"/>
      <c r="AD10" s="2"/>
      <c r="AE10" s="2"/>
      <c r="AF10" s="2"/>
      <c r="AG10" s="2"/>
      <c r="AH10" s="2"/>
      <c r="AI10" s="2"/>
      <c r="AJ10" s="2"/>
      <c r="AK10" s="2"/>
      <c r="AL10" s="60">
        <f>データ!$U$6</f>
        <v>295</v>
      </c>
      <c r="AM10" s="60"/>
      <c r="AN10" s="60"/>
      <c r="AO10" s="60"/>
      <c r="AP10" s="60"/>
      <c r="AQ10" s="60"/>
      <c r="AR10" s="60"/>
      <c r="AS10" s="60"/>
      <c r="AT10" s="36">
        <f>データ!$V$6</f>
        <v>3.84</v>
      </c>
      <c r="AU10" s="36"/>
      <c r="AV10" s="36"/>
      <c r="AW10" s="36"/>
      <c r="AX10" s="36"/>
      <c r="AY10" s="36"/>
      <c r="AZ10" s="36"/>
      <c r="BA10" s="36"/>
      <c r="BB10" s="36">
        <f>データ!$W$6</f>
        <v>76.819999999999993</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114</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6FYAxGBqndKVWw8y2TFogDdbToXeCDi6qD6OVYk8FYBPSJdwhb93Wu2CD6HWQVqb9cdjSLluuqICaEIRPSKagw==" saltValue="45m/hrM58XMHBeONiXkfV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473561</v>
      </c>
      <c r="D6" s="20">
        <f t="shared" si="3"/>
        <v>47</v>
      </c>
      <c r="E6" s="20">
        <f t="shared" si="3"/>
        <v>1</v>
      </c>
      <c r="F6" s="20">
        <f t="shared" si="3"/>
        <v>0</v>
      </c>
      <c r="G6" s="20">
        <f t="shared" si="3"/>
        <v>0</v>
      </c>
      <c r="H6" s="20" t="str">
        <f t="shared" si="3"/>
        <v>沖縄県　渡名喜村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6040</v>
      </c>
      <c r="R6" s="21">
        <f t="shared" si="3"/>
        <v>317</v>
      </c>
      <c r="S6" s="21">
        <f t="shared" si="3"/>
        <v>3.87</v>
      </c>
      <c r="T6" s="21">
        <f t="shared" si="3"/>
        <v>81.91</v>
      </c>
      <c r="U6" s="21">
        <f t="shared" si="3"/>
        <v>295</v>
      </c>
      <c r="V6" s="21">
        <f t="shared" si="3"/>
        <v>3.84</v>
      </c>
      <c r="W6" s="21">
        <f t="shared" si="3"/>
        <v>76.819999999999993</v>
      </c>
      <c r="X6" s="22">
        <f>IF(X7="",NA(),X7)</f>
        <v>135.49</v>
      </c>
      <c r="Y6" s="22">
        <f t="shared" ref="Y6:AG6" si="4">IF(Y7="",NA(),Y7)</f>
        <v>121.77</v>
      </c>
      <c r="Z6" s="22">
        <f t="shared" si="4"/>
        <v>152.41999999999999</v>
      </c>
      <c r="AA6" s="22">
        <f t="shared" si="4"/>
        <v>119.1</v>
      </c>
      <c r="AB6" s="22">
        <f t="shared" si="4"/>
        <v>136.07</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805.03</v>
      </c>
      <c r="BF6" s="22">
        <f t="shared" ref="BF6:BN6" si="7">IF(BF7="",NA(),BF7)</f>
        <v>972.05</v>
      </c>
      <c r="BG6" s="22">
        <f t="shared" si="7"/>
        <v>848.69</v>
      </c>
      <c r="BH6" s="22">
        <f t="shared" si="7"/>
        <v>1106.94</v>
      </c>
      <c r="BI6" s="22">
        <f t="shared" si="7"/>
        <v>1403.97</v>
      </c>
      <c r="BJ6" s="22">
        <f t="shared" si="7"/>
        <v>1274.21</v>
      </c>
      <c r="BK6" s="22">
        <f t="shared" si="7"/>
        <v>1183.92</v>
      </c>
      <c r="BL6" s="22">
        <f t="shared" si="7"/>
        <v>1128.72</v>
      </c>
      <c r="BM6" s="22">
        <f t="shared" si="7"/>
        <v>1125.25</v>
      </c>
      <c r="BN6" s="22">
        <f t="shared" si="7"/>
        <v>1157.05</v>
      </c>
      <c r="BO6" s="21" t="str">
        <f>IF(BO7="","",IF(BO7="-","【-】","【"&amp;SUBSTITUTE(TEXT(BO7,"#,##0.00"),"-","△")&amp;"】"))</f>
        <v>【982.48】</v>
      </c>
      <c r="BP6" s="22">
        <f>IF(BP7="",NA(),BP7)</f>
        <v>41.48</v>
      </c>
      <c r="BQ6" s="22">
        <f t="shared" ref="BQ6:BY6" si="8">IF(BQ7="",NA(),BQ7)</f>
        <v>28.33</v>
      </c>
      <c r="BR6" s="22">
        <f t="shared" si="8"/>
        <v>31.22</v>
      </c>
      <c r="BS6" s="22">
        <f t="shared" si="8"/>
        <v>23.7</v>
      </c>
      <c r="BT6" s="22">
        <f t="shared" si="8"/>
        <v>21.83</v>
      </c>
      <c r="BU6" s="22">
        <f t="shared" si="8"/>
        <v>41.25</v>
      </c>
      <c r="BV6" s="22">
        <f t="shared" si="8"/>
        <v>42.5</v>
      </c>
      <c r="BW6" s="22">
        <f t="shared" si="8"/>
        <v>41.84</v>
      </c>
      <c r="BX6" s="22">
        <f t="shared" si="8"/>
        <v>41.44</v>
      </c>
      <c r="BY6" s="22">
        <f t="shared" si="8"/>
        <v>37.65</v>
      </c>
      <c r="BZ6" s="21" t="str">
        <f>IF(BZ7="","",IF(BZ7="-","【-】","【"&amp;SUBSTITUTE(TEXT(BZ7,"#,##0.00"),"-","△")&amp;"】"))</f>
        <v>【50.61】</v>
      </c>
      <c r="CA6" s="22">
        <f>IF(CA7="",NA(),CA7)</f>
        <v>769.57</v>
      </c>
      <c r="CB6" s="22">
        <f t="shared" ref="CB6:CJ6" si="9">IF(CB7="",NA(),CB7)</f>
        <v>1053.5899999999999</v>
      </c>
      <c r="CC6" s="22">
        <f t="shared" si="9"/>
        <v>1093.46</v>
      </c>
      <c r="CD6" s="22">
        <f t="shared" si="9"/>
        <v>1310.69</v>
      </c>
      <c r="CE6" s="22">
        <f t="shared" si="9"/>
        <v>1251.55</v>
      </c>
      <c r="CF6" s="22">
        <f t="shared" si="9"/>
        <v>383.25</v>
      </c>
      <c r="CG6" s="22">
        <f t="shared" si="9"/>
        <v>377.72</v>
      </c>
      <c r="CH6" s="22">
        <f t="shared" si="9"/>
        <v>390.47</v>
      </c>
      <c r="CI6" s="22">
        <f t="shared" si="9"/>
        <v>403.61</v>
      </c>
      <c r="CJ6" s="22">
        <f t="shared" si="9"/>
        <v>442.82</v>
      </c>
      <c r="CK6" s="21" t="str">
        <f>IF(CK7="","",IF(CK7="-","【-】","【"&amp;SUBSTITUTE(TEXT(CK7,"#,##0.00"),"-","△")&amp;"】"))</f>
        <v>【320.83】</v>
      </c>
      <c r="CL6" s="22">
        <f>IF(CL7="",NA(),CL7)</f>
        <v>47.6</v>
      </c>
      <c r="CM6" s="22">
        <f t="shared" ref="CM6:CU6" si="10">IF(CM7="",NA(),CM7)</f>
        <v>44.82</v>
      </c>
      <c r="CN6" s="22">
        <f t="shared" si="10"/>
        <v>43.64</v>
      </c>
      <c r="CO6" s="22">
        <f t="shared" si="10"/>
        <v>49.49</v>
      </c>
      <c r="CP6" s="22">
        <f t="shared" si="10"/>
        <v>40.409999999999997</v>
      </c>
      <c r="CQ6" s="22">
        <f t="shared" si="10"/>
        <v>48.26</v>
      </c>
      <c r="CR6" s="22">
        <f t="shared" si="10"/>
        <v>48.01</v>
      </c>
      <c r="CS6" s="22">
        <f t="shared" si="10"/>
        <v>49.08</v>
      </c>
      <c r="CT6" s="22">
        <f t="shared" si="10"/>
        <v>51.46</v>
      </c>
      <c r="CU6" s="22">
        <f t="shared" si="10"/>
        <v>51.84</v>
      </c>
      <c r="CV6" s="21" t="str">
        <f>IF(CV7="","",IF(CV7="-","【-】","【"&amp;SUBSTITUTE(TEXT(CV7,"#,##0.00"),"-","△")&amp;"】"))</f>
        <v>【56.15】</v>
      </c>
      <c r="CW6" s="22">
        <f>IF(CW7="",NA(),CW7)</f>
        <v>98.17</v>
      </c>
      <c r="CX6" s="22">
        <f t="shared" ref="CX6:DF6" si="11">IF(CX7="",NA(),CX7)</f>
        <v>96.91</v>
      </c>
      <c r="CY6" s="22">
        <f t="shared" si="11"/>
        <v>99.75</v>
      </c>
      <c r="CZ6" s="22">
        <f t="shared" si="11"/>
        <v>83.74</v>
      </c>
      <c r="DA6" s="22">
        <f t="shared" si="11"/>
        <v>98.92</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2">
        <f t="shared" si="14"/>
        <v>29.32</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2">
      <c r="A7" s="15"/>
      <c r="B7" s="24">
        <v>2022</v>
      </c>
      <c r="C7" s="24">
        <v>473561</v>
      </c>
      <c r="D7" s="24">
        <v>47</v>
      </c>
      <c r="E7" s="24">
        <v>1</v>
      </c>
      <c r="F7" s="24">
        <v>0</v>
      </c>
      <c r="G7" s="24">
        <v>0</v>
      </c>
      <c r="H7" s="24" t="s">
        <v>96</v>
      </c>
      <c r="I7" s="24" t="s">
        <v>97</v>
      </c>
      <c r="J7" s="24" t="s">
        <v>98</v>
      </c>
      <c r="K7" s="24" t="s">
        <v>99</v>
      </c>
      <c r="L7" s="24" t="s">
        <v>100</v>
      </c>
      <c r="M7" s="24" t="s">
        <v>101</v>
      </c>
      <c r="N7" s="25" t="s">
        <v>102</v>
      </c>
      <c r="O7" s="25" t="s">
        <v>103</v>
      </c>
      <c r="P7" s="25">
        <v>100</v>
      </c>
      <c r="Q7" s="25">
        <v>6040</v>
      </c>
      <c r="R7" s="25">
        <v>317</v>
      </c>
      <c r="S7" s="25">
        <v>3.87</v>
      </c>
      <c r="T7" s="25">
        <v>81.91</v>
      </c>
      <c r="U7" s="25">
        <v>295</v>
      </c>
      <c r="V7" s="25">
        <v>3.84</v>
      </c>
      <c r="W7" s="25">
        <v>76.819999999999993</v>
      </c>
      <c r="X7" s="25">
        <v>135.49</v>
      </c>
      <c r="Y7" s="25">
        <v>121.77</v>
      </c>
      <c r="Z7" s="25">
        <v>152.41999999999999</v>
      </c>
      <c r="AA7" s="25">
        <v>119.1</v>
      </c>
      <c r="AB7" s="25">
        <v>136.07</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805.03</v>
      </c>
      <c r="BF7" s="25">
        <v>972.05</v>
      </c>
      <c r="BG7" s="25">
        <v>848.69</v>
      </c>
      <c r="BH7" s="25">
        <v>1106.94</v>
      </c>
      <c r="BI7" s="25">
        <v>1403.97</v>
      </c>
      <c r="BJ7" s="25">
        <v>1274.21</v>
      </c>
      <c r="BK7" s="25">
        <v>1183.92</v>
      </c>
      <c r="BL7" s="25">
        <v>1128.72</v>
      </c>
      <c r="BM7" s="25">
        <v>1125.25</v>
      </c>
      <c r="BN7" s="25">
        <v>1157.05</v>
      </c>
      <c r="BO7" s="25">
        <v>982.48</v>
      </c>
      <c r="BP7" s="25">
        <v>41.48</v>
      </c>
      <c r="BQ7" s="25">
        <v>28.33</v>
      </c>
      <c r="BR7" s="25">
        <v>31.22</v>
      </c>
      <c r="BS7" s="25">
        <v>23.7</v>
      </c>
      <c r="BT7" s="25">
        <v>21.83</v>
      </c>
      <c r="BU7" s="25">
        <v>41.25</v>
      </c>
      <c r="BV7" s="25">
        <v>42.5</v>
      </c>
      <c r="BW7" s="25">
        <v>41.84</v>
      </c>
      <c r="BX7" s="25">
        <v>41.44</v>
      </c>
      <c r="BY7" s="25">
        <v>37.65</v>
      </c>
      <c r="BZ7" s="25">
        <v>50.61</v>
      </c>
      <c r="CA7" s="25">
        <v>769.57</v>
      </c>
      <c r="CB7" s="25">
        <v>1053.5899999999999</v>
      </c>
      <c r="CC7" s="25">
        <v>1093.46</v>
      </c>
      <c r="CD7" s="25">
        <v>1310.69</v>
      </c>
      <c r="CE7" s="25">
        <v>1251.55</v>
      </c>
      <c r="CF7" s="25">
        <v>383.25</v>
      </c>
      <c r="CG7" s="25">
        <v>377.72</v>
      </c>
      <c r="CH7" s="25">
        <v>390.47</v>
      </c>
      <c r="CI7" s="25">
        <v>403.61</v>
      </c>
      <c r="CJ7" s="25">
        <v>442.82</v>
      </c>
      <c r="CK7" s="25">
        <v>320.83</v>
      </c>
      <c r="CL7" s="25">
        <v>47.6</v>
      </c>
      <c r="CM7" s="25">
        <v>44.82</v>
      </c>
      <c r="CN7" s="25">
        <v>43.64</v>
      </c>
      <c r="CO7" s="25">
        <v>49.49</v>
      </c>
      <c r="CP7" s="25">
        <v>40.409999999999997</v>
      </c>
      <c r="CQ7" s="25">
        <v>48.26</v>
      </c>
      <c r="CR7" s="25">
        <v>48.01</v>
      </c>
      <c r="CS7" s="25">
        <v>49.08</v>
      </c>
      <c r="CT7" s="25">
        <v>51.46</v>
      </c>
      <c r="CU7" s="25">
        <v>51.84</v>
      </c>
      <c r="CV7" s="25">
        <v>56.15</v>
      </c>
      <c r="CW7" s="25">
        <v>98.17</v>
      </c>
      <c r="CX7" s="25">
        <v>96.91</v>
      </c>
      <c r="CY7" s="25">
        <v>99.75</v>
      </c>
      <c r="CZ7" s="25">
        <v>83.74</v>
      </c>
      <c r="DA7" s="25">
        <v>98.92</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29.32</v>
      </c>
      <c r="EI7" s="25">
        <v>0.62</v>
      </c>
      <c r="EJ7" s="25">
        <v>0.39</v>
      </c>
      <c r="EK7" s="25">
        <v>0.61</v>
      </c>
      <c r="EL7" s="25">
        <v>0.4</v>
      </c>
      <c r="EM7" s="25">
        <v>0.59</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2024-02-01T01:50:16Z</cp:lastPrinted>
  <dcterms:created xsi:type="dcterms:W3CDTF">2023-12-05T01:08:05Z</dcterms:created>
  <dcterms:modified xsi:type="dcterms:W3CDTF">2024-02-01T01:50:17Z</dcterms:modified>
  <cp:category/>
</cp:coreProperties>
</file>