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E:\"/>
    </mc:Choice>
  </mc:AlternateContent>
  <xr:revisionPtr revIDLastSave="0" documentId="8_{DE7D7FAA-7C7F-4C44-BBA3-AF44BE41429B}" xr6:coauthVersionLast="46" xr6:coauthVersionMax="46" xr10:uidLastSave="{00000000-0000-0000-0000-000000000000}"/>
  <workbookProtection workbookAlgorithmName="SHA-512" workbookHashValue="kQFJJWvVyzgBFwKvzXjlK5QJN7qWcjsXtZscoEdl1SgI1Lt10itIIL9cYQ6Lj0YpZZnmAeYB4kEwnFfh7ThnaQ==" workbookSaltValue="+DYKnTx0vaRAQ+GN+/qqp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<sst xmlns="http://schemas.openxmlformats.org/spreadsheetml/2006/main" count="236" uniqueCount="121">
  <si>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</si>
  <si>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</si>
  <si>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</si>
  <si>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</si>
  <si>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</si>
  <si>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</si>
  <si>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</si>
  <si>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</si>
  <si>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</si>
  <si>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</si>
  <si>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</si>
  <si>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</si>
  <si>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</si>
  <si>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</si>
  <si>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</si>
  <si>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</si>
  <si>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</si>
  <si>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</si>
  <si>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</si>
  <si>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</si>
  <si>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</si>
  <si>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</si>
  <si>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</si>
  <si>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</si>
  <si>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</si>
  <si>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</si>
  <si>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</si>
  <si>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</si>
  <si>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</si>
  <si>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</si>
  <si>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</si>
  <si>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</si>
  <si>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</si>
  <si>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</si>
  <si>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</si>
  <si>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</si>
  <si>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</si>
  <si>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</si>
  <si>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</si>
  <si>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</si>
  <si>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</si>
  <si>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</si>
  <si>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</si>
  <si>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</si>
  <si>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</si>
  <si>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</si>
  <si>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</si>
  <si>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</si>
  <si>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</si>
  <si>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</si>
  <si>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</si>
  <si>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</si>
  <si>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</si>
  <si>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</si>
  <si>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</si>
  <si>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</si>
  <si>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</si>
  <si>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</si>
  <si>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</si>
  <si>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</si>
  <si>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</si>
  <si>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</si>
  <si>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</si>
  <si>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</si>
  <si>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</si>
  <si>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</si>
  <si>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</si>
  <si>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</si>
  <si>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</si>
  <si>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</si>
  <si>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</si>
  <si>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</si>
  <si>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</si>
  <si>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</si>
  <si>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</si>
  <si>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</si>
  <si>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</si>
  <si>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</si>
  <si>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</si>
  <si>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</si>
  <si>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</si>
  <si>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</si>
  <si>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</si>
  <si>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</si>
  <si>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</si>
  <si>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</si>
  <si>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</si>
  <si>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</si>
  <si>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</si>
  <si>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</si>
  <si>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</si>
  <si>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</si>
  <si>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</si>
  <si>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</si>
  <si>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</si>
  <si>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</si>
  <si>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</si>
  <si>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</si>
  <si>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</si>
  <si>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渡名喜村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</si>
  <si>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</si>
  <si>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</si>
  <si>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</si>
  <si>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</si>
  <si>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</si>
  <si>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</si>
  <si>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</si>
  <si>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</si>
  <si>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</si>
  <si>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</si>
  <si>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</si>
  <si>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</si>
  <si>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</si>
  <si>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</si>
  <si>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</si>
  <si>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</si>
  <si>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</si>
  <si>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</si>
  <si>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全体として健全な運営が行われいているが、一般会計からの繰入金に依存している状況にある。今後、人口減少に伴う使用料収入の減少が見込まれることから、適切な料金水準への見直しも検討が必要である。
　また、供用開始から20年以上が経過し、経年劣化による老朽化が懸念されることから、今後は機能診断調査・最適整備構想に基づく維持管理適正化計画を策定し、計画的な更新を進めながら、経営の健全化に努める。</t>
    <rPh sb="157" eb="161">
      <t>イジカンリ</t>
    </rPh>
    <rPh sb="161" eb="164">
      <t>テキセイカ</t>
    </rPh>
    <phoneticPr fontId="4"/>
  </si>
  <si>
    <t>③管渠改善率
　平成10年に供用開始されたため、更新時期を迎えていないため、0％で推移している。
　今年度機能診断調査・最適整備構想を行っており、今後維持管理適正化計画を策定し計画的な施設整備を実施していく。</t>
    <rPh sb="50" eb="53">
      <t>コンネンド</t>
    </rPh>
    <rPh sb="67" eb="68">
      <t>オコナ</t>
    </rPh>
    <rPh sb="73" eb="75">
      <t>コンゴ</t>
    </rPh>
    <rPh sb="75" eb="81">
      <t>イジカンリテキセイ</t>
    </rPh>
    <rPh sb="81" eb="82">
      <t>カ</t>
    </rPh>
    <rPh sb="82" eb="84">
      <t>ケイカク</t>
    </rPh>
    <rPh sb="85" eb="87">
      <t>サクテイ</t>
    </rPh>
    <phoneticPr fontId="4"/>
  </si>
  <si>
    <t>①収益的収支比率
前年度より4.36％減少し、一般会計繰入金の依存度が高い状況であるため、経費削減に向けた取組が必要である。
④企業債残高対事業規模比率
　類似団体平均値より低い状況が続いてくるが、今後の施設更新や公営企業法適用への対応等により企業債の発行が見込まれることから、比率の増加が見込まれる。
⑤経費回収率
　前年度より30.61％減少しているが、類似団体平均値は上回っている。今後も、使用料収入の確保及び経費削減に向けた取組が必要である。
⑥汚水処理原価
　類似団体平均値よりも低い状況が続いている。今後も維持管理費の削減に努め効率的な汚水処理の実施を行っていく。
⑦施設利用率
　類似団体平均値より下回ってはいるが、近年は毎年50％程度で推移している。人口減少に伴い施設の遊休状態が続いている。
⑧水洗化率
　水質保全及び使用料収入の確保のため、今後も水洗化率100％を維持できるよう取り組んでいく。</t>
    <rPh sb="19" eb="21">
      <t>ゲンショウ</t>
    </rPh>
    <rPh sb="171" eb="173">
      <t>ゲンショウ</t>
    </rPh>
    <rPh sb="306" eb="308">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</si>
</sst>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67-48F5-B25B-883919EB5B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367-48F5-B25B-883919EB5B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55.5</c:v>
                </c:pt>
                <c:pt idx="1">
                  <c:v>50.5</c:v>
                </c:pt>
                <c:pt idx="2">
                  <c:v>50.5</c:v>
                </c:pt>
                <c:pt idx="3">
                  <c:v>50.5</c:v>
                </c:pt>
                <c:pt idx="4">
                  <c:v>48</c:v>
                </c:pt>
              </c:numCache>
            </c:numRef>
          </c:val>
          <c:extLst>
            <c:ext xmlns:c16="http://schemas.microsoft.com/office/drawing/2014/chart" uri="{C3380CC4-5D6E-409C-BE32-E72D297353CC}">
              <c16:uniqueId val="{00000000-8EFB-4557-87FD-F9053BB42C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EFB-4557-87FD-F9053BB42C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605-486B-82FA-5B52CD8A36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605-486B-82FA-5B52CD8A36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99.42</c:v>
                </c:pt>
                <c:pt idx="1">
                  <c:v>92.9</c:v>
                </c:pt>
                <c:pt idx="2">
                  <c:v>101.94</c:v>
                </c:pt>
                <c:pt idx="3">
                  <c:v>113.13</c:v>
                </c:pt>
                <c:pt idx="4">
                  <c:v>108.77</c:v>
                </c:pt>
              </c:numCache>
            </c:numRef>
          </c:val>
          <c:extLst>
            <c:ext xmlns:c16="http://schemas.microsoft.com/office/drawing/2014/chart" uri="{C3380CC4-5D6E-409C-BE32-E72D297353CC}">
              <c16:uniqueId val="{00000000-CC4A-4E73-9D7A-EA1E37D94E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A-4E73-9D7A-EA1E37D94E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9-469F-9395-226310147E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9-469F-9395-226310147E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E7-4F12-A2C8-16E1E73CA2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E7-4F12-A2C8-16E1E73CA2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4D-4173-870F-B5F27C2343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D-4173-870F-B5F27C2343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02-443D-BAA3-00351B4D31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02-443D-BAA3-00351B4D31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69-4B10-A57F-E7ED7091D9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3A69-4B10-A57F-E7ED7091D9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45.31</c:v>
                </c:pt>
                <c:pt idx="1">
                  <c:v>61.48</c:v>
                </c:pt>
                <c:pt idx="2">
                  <c:v>66.510000000000005</c:v>
                </c:pt>
                <c:pt idx="3">
                  <c:v>89.52</c:v>
                </c:pt>
                <c:pt idx="4">
                  <c:v>58.91</c:v>
                </c:pt>
              </c:numCache>
            </c:numRef>
          </c:val>
          <c:extLst>
            <c:ext xmlns:c16="http://schemas.microsoft.com/office/drawing/2014/chart" uri="{C3380CC4-5D6E-409C-BE32-E72D297353CC}">
              <c16:uniqueId val="{00000000-6120-4D07-807F-3DA30C7D49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120-4D07-807F-3DA30C7D49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229.59</c:v>
                </c:pt>
                <c:pt idx="1">
                  <c:v>190.61</c:v>
                </c:pt>
                <c:pt idx="2">
                  <c:v>165.86</c:v>
                </c:pt>
                <c:pt idx="3">
                  <c:v>155.81</c:v>
                </c:pt>
                <c:pt idx="4">
                  <c:v>261.95</c:v>
                </c:pt>
              </c:numCache>
            </c:numRef>
          </c:val>
          <c:extLst>
            <c:ext xmlns:c16="http://schemas.microsoft.com/office/drawing/2014/chart" uri="{C3380CC4-5D6E-409C-BE32-E72D297353CC}">
              <c16:uniqueId val="{00000000-AE35-4623-84E7-6191A52537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E35-4623-84E7-6191A52537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沖縄県　渡名喜村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341</v>
      </c>
      <c r="AM8" s="37"/>
      <c r="AN8" s="37"/>
      <c r="AO8" s="37"/>
      <c r="AP8" s="37"/>
      <c r="AQ8" s="37"/>
      <c r="AR8" s="37"/>
      <c r="AS8" s="37"/>
      <c r="AT8" s="38">
        <f>データ!T6</f>
        <v>3.87</v>
      </c>
      <c r="AU8" s="38"/>
      <c r="AV8" s="38"/>
      <c r="AW8" s="38"/>
      <c r="AX8" s="38"/>
      <c r="AY8" s="38"/>
      <c r="AZ8" s="38"/>
      <c r="BA8" s="38"/>
      <c r="BB8" s="38">
        <f>データ!U6</f>
        <v>88.11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8">
        <f>データ!Q6</f>
        <v>100</v>
      </c>
      <c r="X10" s="38"/>
      <c r="Y10" s="38"/>
      <c r="Z10" s="38"/>
      <c r="AA10" s="38"/>
      <c r="AB10" s="38"/>
      <c r="AC10" s="38"/>
      <c r="AD10" s="37">
        <f>データ!R6</f>
        <v>1760</v>
      </c>
      <c r="AE10" s="37"/>
      <c r="AF10" s="37"/>
      <c r="AG10" s="37"/>
      <c r="AH10" s="37"/>
      <c r="AI10" s="37"/>
      <c r="AJ10" s="37"/>
      <c r="AK10" s="2"/>
      <c r="AL10" s="37">
        <f>データ!V6</f>
        <v>326</v>
      </c>
      <c r="AM10" s="37"/>
      <c r="AN10" s="37"/>
      <c r="AO10" s="37"/>
      <c r="AP10" s="37"/>
      <c r="AQ10" s="37"/>
      <c r="AR10" s="37"/>
      <c r="AS10" s="37"/>
      <c r="AT10" s="38">
        <f>データ!W6</f>
        <v>0.11</v>
      </c>
      <c r="AU10" s="38"/>
      <c r="AV10" s="38"/>
      <c r="AW10" s="38"/>
      <c r="AX10" s="38"/>
      <c r="AY10" s="38"/>
      <c r="AZ10" s="38"/>
      <c r="BA10" s="38"/>
      <c r="BB10" s="38">
        <f>データ!X6</f>
        <v>2963.64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dq8FNTg4+iJ13egkEnihrQQfA9viHC3q5ShIZQJYqHGwVutMrHQ9sT1LoZNYTJ+rb3P31H79UslNCv9HzDeBwQ==" saltValue="48wpzJ9tJ3jcf/V2CFgmk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473561</v>
      </c>
      <c r="D6" s="19">
        <f t="shared" si="3"/>
        <v>47</v>
      </c>
      <c r="E6" s="19">
        <f t="shared" si="3"/>
        <v>17</v>
      </c>
      <c r="F6" s="19">
        <f t="shared" si="3"/>
        <v>5</v>
      </c>
      <c r="G6" s="19">
        <f t="shared" si="3"/>
        <v>0</v>
      </c>
      <c r="H6" s="19" t="str">
        <f t="shared" si="3"/>
        <v>沖縄県　渡名喜村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100</v>
      </c>
      <c r="Q6" s="20">
        <f t="shared" si="3"/>
        <v>100</v>
      </c>
      <c r="R6" s="20">
        <f t="shared" si="3"/>
        <v>1760</v>
      </c>
      <c r="S6" s="20">
        <f t="shared" si="3"/>
        <v>341</v>
      </c>
      <c r="T6" s="20">
        <f t="shared" si="3"/>
        <v>3.87</v>
      </c>
      <c r="U6" s="20">
        <f t="shared" si="3"/>
        <v>88.11</v>
      </c>
      <c r="V6" s="20">
        <f t="shared" si="3"/>
        <v>326</v>
      </c>
      <c r="W6" s="20">
        <f t="shared" si="3"/>
        <v>0.11</v>
      </c>
      <c r="X6" s="20">
        <f t="shared" si="3"/>
        <v>2963.64</v>
      </c>
      <c r="Y6" s="21">
        <f>IF(Y7="",NA(),Y7)</f>
        <v>99.42</v>
      </c>
      <c r="Z6" s="21">
        <f t="shared" ref="Z6:AH6" si="4">IF(Z7="",NA(),Z7)</f>
        <v>92.9</v>
      </c>
      <c r="AA6" s="21">
        <f t="shared" si="4"/>
        <v>101.94</v>
      </c>
      <c r="AB6" s="21">
        <f t="shared" si="4"/>
        <v>113.13</v>
      </c>
      <c r="AC6" s="21">
        <f t="shared" si="4"/>
        <v>108.77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45.31</v>
      </c>
      <c r="BR6" s="21">
        <f t="shared" ref="BR6:BZ6" si="8">IF(BR7="",NA(),BR7)</f>
        <v>61.48</v>
      </c>
      <c r="BS6" s="21">
        <f t="shared" si="8"/>
        <v>66.510000000000005</v>
      </c>
      <c r="BT6" s="21">
        <f t="shared" si="8"/>
        <v>89.52</v>
      </c>
      <c r="BU6" s="21">
        <f t="shared" si="8"/>
        <v>58.91</v>
      </c>
      <c r="BV6" s="21">
        <f t="shared" si="8"/>
        <v>59.8</v>
      </c>
      <c r="BW6" s="21">
        <f t="shared" si="8"/>
        <v>57.77</v>
      </c>
      <c r="BX6" s="21">
        <f t="shared" si="8"/>
        <v>57.31</v>
      </c>
      <c r="BY6" s="21">
        <f t="shared" si="8"/>
        <v>57.08</v>
      </c>
      <c r="BZ6" s="21">
        <f t="shared" si="8"/>
        <v>56.26</v>
      </c>
      <c r="CA6" s="20" t="str">
        <f>IF(CA7="","",IF(CA7="-","【-】","【"&amp;SUBSTITUTE(TEXT(CA7,"#,##0.00"),"-","△")&amp;"】"))</f>
        <v>【60.65】</v>
      </c>
      <c r="CB6" s="21">
        <f>IF(CB7="",NA(),CB7)</f>
        <v>229.59</v>
      </c>
      <c r="CC6" s="21">
        <f t="shared" ref="CC6:CK6" si="9">IF(CC7="",NA(),CC7)</f>
        <v>190.61</v>
      </c>
      <c r="CD6" s="21">
        <f t="shared" si="9"/>
        <v>165.86</v>
      </c>
      <c r="CE6" s="21">
        <f t="shared" si="9"/>
        <v>155.81</v>
      </c>
      <c r="CF6" s="21">
        <f t="shared" si="9"/>
        <v>261.95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55.5</v>
      </c>
      <c r="CN6" s="21">
        <f t="shared" ref="CN6:CV6" si="10">IF(CN7="",NA(),CN7)</f>
        <v>50.5</v>
      </c>
      <c r="CO6" s="21">
        <f t="shared" si="10"/>
        <v>50.5</v>
      </c>
      <c r="CP6" s="21">
        <f t="shared" si="10"/>
        <v>50.5</v>
      </c>
      <c r="CQ6" s="21">
        <f t="shared" si="10"/>
        <v>48</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473561</v>
      </c>
      <c r="D7" s="23">
        <v>47</v>
      </c>
      <c r="E7" s="23">
        <v>17</v>
      </c>
      <c r="F7" s="23">
        <v>5</v>
      </c>
      <c r="G7" s="23">
        <v>0</v>
      </c>
      <c r="H7" s="23" t="s">
        <v>99</v>
      </c>
      <c r="I7" s="23" t="s">
        <v>100</v>
      </c>
      <c r="J7" s="23" t="s">
        <v>101</v>
      </c>
      <c r="K7" s="23" t="s">
        <v>102</v>
      </c>
      <c r="L7" s="23" t="s">
        <v>103</v>
      </c>
      <c r="M7" s="23" t="s">
        <v>104</v>
      </c>
      <c r="N7" s="24" t="s">
        <v>105</v>
      </c>
      <c r="O7" s="24" t="s">
        <v>106</v>
      </c>
      <c r="P7" s="24">
        <v>100</v>
      </c>
      <c r="Q7" s="24">
        <v>100</v>
      </c>
      <c r="R7" s="24">
        <v>1760</v>
      </c>
      <c r="S7" s="24">
        <v>341</v>
      </c>
      <c r="T7" s="24">
        <v>3.87</v>
      </c>
      <c r="U7" s="24">
        <v>88.11</v>
      </c>
      <c r="V7" s="24">
        <v>326</v>
      </c>
      <c r="W7" s="24">
        <v>0.11</v>
      </c>
      <c r="X7" s="24">
        <v>2963.64</v>
      </c>
      <c r="Y7" s="24">
        <v>99.42</v>
      </c>
      <c r="Z7" s="24">
        <v>92.9</v>
      </c>
      <c r="AA7" s="24">
        <v>101.94</v>
      </c>
      <c r="AB7" s="24">
        <v>113.13</v>
      </c>
      <c r="AC7" s="24">
        <v>108.77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45.31</v>
      </c>
      <c r="BR7" s="24">
        <v>61.48</v>
      </c>
      <c r="BS7" s="24">
        <v>66.510000000000005</v>
      </c>
      <c r="BT7" s="24">
        <v>89.52</v>
      </c>
      <c r="BU7" s="24">
        <v>58.91</v>
      </c>
      <c r="BV7" s="24">
        <v>59.8</v>
      </c>
      <c r="BW7" s="24">
        <v>57.77</v>
      </c>
      <c r="BX7" s="24">
        <v>57.31</v>
      </c>
      <c r="BY7" s="24">
        <v>57.08</v>
      </c>
      <c r="BZ7" s="24">
        <v>56.26</v>
      </c>
      <c r="CA7" s="24">
        <v>60.65</v>
      </c>
      <c r="CB7" s="24">
        <v>229.59</v>
      </c>
      <c r="CC7" s="24">
        <v>190.61</v>
      </c>
      <c r="CD7" s="24">
        <v>165.86</v>
      </c>
      <c r="CE7" s="24">
        <v>155.81</v>
      </c>
      <c r="CF7" s="24">
        <v>261.95</v>
      </c>
      <c r="CG7" s="24">
        <v>263.76</v>
      </c>
      <c r="CH7" s="24">
        <v>274.35000000000002</v>
      </c>
      <c r="CI7" s="24">
        <v>273.52</v>
      </c>
      <c r="CJ7" s="24">
        <v>274.99</v>
      </c>
      <c r="CK7" s="24">
        <v>282.08999999999997</v>
      </c>
      <c r="CL7" s="24">
        <v>256.97000000000003</v>
      </c>
      <c r="CM7" s="24">
        <v>55.5</v>
      </c>
      <c r="CN7" s="24">
        <v>50.5</v>
      </c>
      <c r="CO7" s="24">
        <v>50.5</v>
      </c>
      <c r="CP7" s="24">
        <v>50.5</v>
      </c>
      <c r="CQ7" s="24">
        <v>48</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2023-01-20T06:06:13Z</cp:lastPrinted>
  <dcterms:created xsi:type="dcterms:W3CDTF">2022-12-01T02:02:04Z</dcterms:created>
  <dcterms:modified xsi:type="dcterms:W3CDTF">2023-01-20T06:25:23Z</dcterms:modified>
  <cp:category/>
</cp:coreProperties>
</file>