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4877EC3E-CFF8-4D8D-AC75-587F561412AE}" xr6:coauthVersionLast="46" xr6:coauthVersionMax="46" xr10:uidLastSave="{00000000-0000-0000-0000-000000000000}"/>
  <workbookProtection workbookAlgorithmName="SHA-512" workbookHashValue="lHmemxngLYl1Mc8aU320ujC/l24A72EjrYILR8+eXGOu/db4+sQjM0uHUhAPcj2ywo6ORsyradOWwfEKiTe3sw==" workbookSaltValue="oNrnNcsFojE1Ma5+sEVNm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<sst xmlns="http://schemas.openxmlformats.org/spreadsheetml/2006/main" count="233" uniqueCount="117">
  <si>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</si>
  <si>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</si>
  <si>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</si>
  <si>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</si>
  <si>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</si>
  <si>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</si>
  <si>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</si>
  <si>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</si>
  <si>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</si>
  <si>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</si>
  <si>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</si>
  <si>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</si>
  <si>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</si>
  <si>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</si>
  <si>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</si>
  <si>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</si>
  <si>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</si>
  <si>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</si>
  <si>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</si>
  <si>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</si>
  <si>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</si>
  <si>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</si>
  <si>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</si>
  <si>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</si>
  <si>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</si>
  <si>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</si>
  <si>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</si>
  <si>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</si>
  <si>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</si>
  <si>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</si>
  <si>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</si>
  <si>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</si>
  <si>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</si>
  <si>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</si>
  <si>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</si>
  <si>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</si>
  <si>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</si>
  <si>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</si>
  <si>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</si>
  <si>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</si>
  <si>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</si>
  <si>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</si>
  <si>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</si>
  <si>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</si>
  <si>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</si>
  <si>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</si>
  <si>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</si>
  <si>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</si>
  <si>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</si>
  <si>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</si>
  <si>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</si>
  <si>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</si>
  <si>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</si>
  <si>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</si>
  <si>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</si>
  <si>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</si>
  <si>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</si>
  <si>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</si>
  <si>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</si>
  <si>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</si>
  <si>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</si>
  <si>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</si>
  <si>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</si>
  <si>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</si>
  <si>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</si>
  <si>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</si>
  <si>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</si>
  <si>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</si>
  <si>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</si>
  <si>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</si>
  <si>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</si>
  <si>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</si>
  <si>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</si>
  <si>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</si>
  <si>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</si>
  <si>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</si>
  <si>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</si>
  <si>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</si>
  <si>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</si>
  <si>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</si>
  <si>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</si>
  <si>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</si>
  <si>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</si>
  <si>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</si>
  <si>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</si>
  <si>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</si>
  <si>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</si>
  <si>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</si>
  <si>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</si>
  <si>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</si>
  <si>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</si>
  <si>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</si>
  <si>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</si>
  <si>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</si>
  <si>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</si>
  <si>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渡名喜村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</si>
  <si>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</si>
  <si>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</si>
  <si>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</si>
  <si>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</si>
  <si>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</si>
  <si>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</si>
  <si>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</si>
  <si>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</si>
  <si>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</si>
  <si>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</si>
  <si>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</si>
  <si>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</si>
  <si>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</si>
  <si>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</si>
  <si>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</si>
  <si>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</si>
  <si>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</si>
  <si>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</si>
  <si>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平成29年度より管路の更新を行っており、令和6年度には更新が完了する見込みである。</t>
    <rPh sb="0" eb="2">
      <t>ヘイセイ</t>
    </rPh>
    <rPh sb="4" eb="6">
      <t>ネンド</t>
    </rPh>
    <rPh sb="8" eb="10">
      <t>カンロ</t>
    </rPh>
    <rPh sb="11" eb="13">
      <t>コウシン</t>
    </rPh>
    <rPh sb="14" eb="15">
      <t>オコナ</t>
    </rPh>
    <rPh sb="20" eb="22">
      <t>レイワ</t>
    </rPh>
    <rPh sb="23" eb="25">
      <t>ネンド</t>
    </rPh>
    <rPh sb="27" eb="29">
      <t>コウシン</t>
    </rPh>
    <rPh sb="30" eb="32">
      <t>カンリョウ</t>
    </rPh>
    <rPh sb="34" eb="36">
      <t>ミコ</t>
    </rPh>
    <phoneticPr fontId="4"/>
  </si>
  <si>
    <t xml:space="preserve">①収益的支出比率
水道料金の減少により前年度よりも収益的収支比率が30％減少している。収益を一般会計繰入金に依存しているため、料金回収率等の改善を図る。
④企業債残高対給水収益比率
施設老朽化による機器修繕や管路更新、公営企業法適用経費など新たな企業債の発行が見込まれるため、計画的な施設投資を行い、安定した施設経営に努める。
⑤料金回収率
機器更新等により基準外繰入金が増加しH30年度と比べると20％も減少している。今後も機器更新等が計画されているため補助事業の適切な活用など財源確保に努め、回収率の改善を図る。
⑥給水原価
給水原価の増加傾向がみられる。施設管理委託や公営企業法適用費用発生などの影響が考えられる。今後、維持管理費の見直しを行い、給水原価の抑制を図る。
⑦施設利用率
人口減少にも関わらず施設利用率は横這いである。今後の状況により施設能力の検討を行う。
⑧有収率
H29～R2年度の有収率は90％以上だが、R3年度は83％と減少している。メータの取り換えや漏水確認など有収率の向上に努める。
</t>
    <rPh sb="1" eb="4">
      <t>シュウエキテキ</t>
    </rPh>
    <rPh sb="4" eb="6">
      <t>シシュツ</t>
    </rPh>
    <rPh sb="6" eb="8">
      <t>ヒリツ</t>
    </rPh>
    <rPh sb="9" eb="13">
      <t>スイドウリョウキン</t>
    </rPh>
    <rPh sb="14" eb="16">
      <t>ゲンショウ</t>
    </rPh>
    <rPh sb="19" eb="22">
      <t>ゼンネンド</t>
    </rPh>
    <rPh sb="25" eb="27">
      <t>シュウエキ</t>
    </rPh>
    <rPh sb="27" eb="28">
      <t>テキ</t>
    </rPh>
    <rPh sb="28" eb="30">
      <t>シュウシ</t>
    </rPh>
    <rPh sb="30" eb="32">
      <t>ヒリツ</t>
    </rPh>
    <rPh sb="36" eb="38">
      <t>ゲンショウ</t>
    </rPh>
    <rPh sb="43" eb="45">
      <t>シュウエキ</t>
    </rPh>
    <rPh sb="46" eb="49">
      <t>イッパンカイ</t>
    </rPh>
    <rPh sb="49" eb="50">
      <t>ケイ</t>
    </rPh>
    <rPh sb="50" eb="53">
      <t>クリイレキン</t>
    </rPh>
    <rPh sb="54" eb="56">
      <t>イゾン</t>
    </rPh>
    <rPh sb="63" eb="65">
      <t>リョウキン</t>
    </rPh>
    <rPh sb="65" eb="68">
      <t>カイシュウリツ</t>
    </rPh>
    <rPh sb="68" eb="69">
      <t>トウ</t>
    </rPh>
    <rPh sb="70" eb="72">
      <t>カイゼン</t>
    </rPh>
    <rPh sb="73" eb="74">
      <t>ハカ</t>
    </rPh>
    <rPh sb="79" eb="84">
      <t>キギョウサイザンダカ</t>
    </rPh>
    <rPh sb="84" eb="85">
      <t>タイ</t>
    </rPh>
    <rPh sb="85" eb="87">
      <t>キュウスイ</t>
    </rPh>
    <rPh sb="87" eb="89">
      <t>シュウエキ</t>
    </rPh>
    <rPh sb="89" eb="91">
      <t>ヒリツ</t>
    </rPh>
    <rPh sb="92" eb="94">
      <t>シセツ</t>
    </rPh>
    <rPh sb="94" eb="97">
      <t>ロウキュウカ</t>
    </rPh>
    <rPh sb="100" eb="102">
      <t>キキ</t>
    </rPh>
    <rPh sb="102" eb="104">
      <t>シュウゼン</t>
    </rPh>
    <rPh sb="105" eb="107">
      <t>カンロ</t>
    </rPh>
    <rPh sb="107" eb="109">
      <t>コウシン</t>
    </rPh>
    <rPh sb="110" eb="114">
      <t>コウエイキギョウ</t>
    </rPh>
    <rPh sb="114" eb="115">
      <t>ホウ</t>
    </rPh>
    <rPh sb="115" eb="117">
      <t>テキヨウ</t>
    </rPh>
    <rPh sb="117" eb="119">
      <t>ケイヒ</t>
    </rPh>
    <rPh sb="121" eb="122">
      <t>アラ</t>
    </rPh>
    <rPh sb="124" eb="127">
      <t>キギョウサイ</t>
    </rPh>
    <rPh sb="128" eb="130">
      <t>ハッコウ</t>
    </rPh>
    <rPh sb="131" eb="133">
      <t>ミコ</t>
    </rPh>
    <rPh sb="143" eb="145">
      <t>シセツ</t>
    </rPh>
    <rPh sb="145" eb="147">
      <t>トウシ</t>
    </rPh>
    <rPh sb="148" eb="149">
      <t>オコナ</t>
    </rPh>
    <rPh sb="151" eb="153">
      <t>アンテイ</t>
    </rPh>
    <rPh sb="155" eb="157">
      <t>シセツ</t>
    </rPh>
    <rPh sb="157" eb="159">
      <t>ケイエイ</t>
    </rPh>
    <rPh sb="160" eb="161">
      <t>ツト</t>
    </rPh>
    <rPh sb="167" eb="169">
      <t>リョウキン</t>
    </rPh>
    <rPh sb="169" eb="172">
      <t>カイシュウリツ</t>
    </rPh>
    <rPh sb="173" eb="175">
      <t>キキ</t>
    </rPh>
    <rPh sb="175" eb="178">
      <t>コウシントウ</t>
    </rPh>
    <rPh sb="181" eb="184">
      <t>キジュンガイ</t>
    </rPh>
    <rPh sb="212" eb="214">
      <t>コンゴ</t>
    </rPh>
    <rPh sb="215" eb="217">
      <t>キキ</t>
    </rPh>
    <rPh sb="217" eb="220">
      <t>コウシントウ</t>
    </rPh>
    <rPh sb="221" eb="223">
      <t>ケイカク</t>
    </rPh>
    <rPh sb="230" eb="234">
      <t>ホジョジギョウ</t>
    </rPh>
    <rPh sb="235" eb="237">
      <t>テキセツ</t>
    </rPh>
    <rPh sb="238" eb="240">
      <t>カツヨウ</t>
    </rPh>
    <rPh sb="242" eb="244">
      <t>ザイゲン</t>
    </rPh>
    <rPh sb="244" eb="246">
      <t>カクホ</t>
    </rPh>
    <rPh sb="247" eb="248">
      <t>ツト</t>
    </rPh>
    <rPh sb="250" eb="253">
      <t>カイシュウリツ</t>
    </rPh>
    <rPh sb="254" eb="256">
      <t>カイゼン</t>
    </rPh>
    <rPh sb="257" eb="258">
      <t>ハカ</t>
    </rPh>
    <rPh sb="263" eb="267">
      <t>キュウスイゲンカ</t>
    </rPh>
    <rPh sb="268" eb="272">
      <t>キュウスイゲンカ</t>
    </rPh>
    <rPh sb="273" eb="275">
      <t>ゾウカ</t>
    </rPh>
    <rPh sb="275" eb="277">
      <t>ケイコウ</t>
    </rPh>
    <rPh sb="283" eb="285">
      <t>シセツ</t>
    </rPh>
    <rPh sb="285" eb="287">
      <t>カンリ</t>
    </rPh>
    <rPh sb="287" eb="289">
      <t>イタク</t>
    </rPh>
    <rPh sb="290" eb="294">
      <t>コウエイキギョウ</t>
    </rPh>
    <rPh sb="313" eb="315">
      <t>コンゴ</t>
    </rPh>
    <rPh sb="316" eb="321">
      <t>イジカンリヒ</t>
    </rPh>
    <rPh sb="322" eb="324">
      <t>ミナオ</t>
    </rPh>
    <rPh sb="326" eb="327">
      <t>オコナ</t>
    </rPh>
    <rPh sb="329" eb="333">
      <t>キュウスイゲンカ</t>
    </rPh>
    <rPh sb="334" eb="336">
      <t>ヨクセイ</t>
    </rPh>
    <rPh sb="337" eb="338">
      <t>ハカ</t>
    </rPh>
    <rPh sb="343" eb="345">
      <t>シセツ</t>
    </rPh>
    <rPh sb="345" eb="348">
      <t>リヨウリツ</t>
    </rPh>
    <rPh sb="349" eb="351">
      <t>ジンコウ</t>
    </rPh>
    <rPh sb="351" eb="353">
      <t>ゲンショウ</t>
    </rPh>
    <rPh sb="355" eb="356">
      <t>カカ</t>
    </rPh>
    <rPh sb="359" eb="361">
      <t>シセツ</t>
    </rPh>
    <rPh sb="361" eb="364">
      <t>リヨウリツ</t>
    </rPh>
    <rPh sb="365" eb="367">
      <t>ヨコバ</t>
    </rPh>
    <rPh sb="372" eb="374">
      <t>コンゴ</t>
    </rPh>
    <rPh sb="375" eb="377">
      <t>ジョウキョウ</t>
    </rPh>
    <rPh sb="380" eb="382">
      <t>シセツ</t>
    </rPh>
    <rPh sb="382" eb="384">
      <t>ノウリョク</t>
    </rPh>
    <rPh sb="385" eb="387">
      <t>ケントウ</t>
    </rPh>
    <rPh sb="388" eb="389">
      <t>オコナ</t>
    </rPh>
    <rPh sb="394" eb="397">
      <t>ユウシュウリツ</t>
    </rPh>
    <rPh sb="404" eb="406">
      <t>ネンド</t>
    </rPh>
    <rPh sb="407" eb="408">
      <t>ユウ</t>
    </rPh>
    <rPh sb="421" eb="423">
      <t>ネンド</t>
    </rPh>
    <rPh sb="428" eb="430">
      <t>ゲンショウ</t>
    </rPh>
    <rPh sb="439" eb="440">
      <t>ト</t>
    </rPh>
    <rPh sb="441" eb="442">
      <t>カ</t>
    </rPh>
    <rPh sb="444" eb="446">
      <t>ロウスイ</t>
    </rPh>
    <rPh sb="446" eb="448">
      <t>カクニン</t>
    </rPh>
    <rPh sb="450" eb="453">
      <t>ユウシュウリツ</t>
    </rPh>
    <rPh sb="454" eb="456">
      <t>コウジョウ</t>
    </rPh>
    <rPh sb="457" eb="458">
      <t>ツト</t>
    </rPh>
    <phoneticPr fontId="4"/>
  </si>
  <si>
    <t>　施設の老朽化や管路の耐震化などの施設投資の他、施設管理委託や公営企業法適用など維持管理費用の増加もあり、一般会計からの基準外繰入金が増加している。特に、給水原価は類似団体平均と比べると3倍も高い。
　今後も施設投資費が継続することから、基準外繰入金や新たな企業債の発行など財政負担が増えることから、計画的な事業の執行や有収率の向上、施設維持管理費の見直しなど、経営改善に取り組む必要がある。</t>
    <rPh sb="1" eb="3">
      <t>シセツ</t>
    </rPh>
    <rPh sb="4" eb="7">
      <t>ロウキュウカ</t>
    </rPh>
    <rPh sb="8" eb="10">
      <t>カンロ</t>
    </rPh>
    <rPh sb="11" eb="14">
      <t>タイシンカ</t>
    </rPh>
    <rPh sb="17" eb="19">
      <t>シセツ</t>
    </rPh>
    <rPh sb="19" eb="21">
      <t>トウシ</t>
    </rPh>
    <rPh sb="22" eb="23">
      <t>ホカ</t>
    </rPh>
    <rPh sb="24" eb="26">
      <t>シセツ</t>
    </rPh>
    <rPh sb="26" eb="28">
      <t>カンリ</t>
    </rPh>
    <rPh sb="28" eb="30">
      <t>イタク</t>
    </rPh>
    <rPh sb="31" eb="35">
      <t>コウエイキギョウ</t>
    </rPh>
    <rPh sb="35" eb="36">
      <t>ホウ</t>
    </rPh>
    <rPh sb="36" eb="38">
      <t>テキヨウ</t>
    </rPh>
    <rPh sb="40" eb="42">
      <t>イジ</t>
    </rPh>
    <rPh sb="42" eb="44">
      <t>カンリ</t>
    </rPh>
    <rPh sb="44" eb="46">
      <t>ヒヨウ</t>
    </rPh>
    <rPh sb="47" eb="49">
      <t>ゾウカ</t>
    </rPh>
    <rPh sb="53" eb="55">
      <t>イッパン</t>
    </rPh>
    <rPh sb="55" eb="57">
      <t>カイケイ</t>
    </rPh>
    <rPh sb="60" eb="63">
      <t>キジュンガイ</t>
    </rPh>
    <rPh sb="63" eb="66">
      <t>クリイレキン</t>
    </rPh>
    <rPh sb="67" eb="69">
      <t>ゾウカ</t>
    </rPh>
    <rPh sb="74" eb="75">
      <t>トク</t>
    </rPh>
    <rPh sb="77" eb="79">
      <t>キュウスイ</t>
    </rPh>
    <rPh sb="79" eb="81">
      <t>ゲンカ</t>
    </rPh>
    <rPh sb="101" eb="103">
      <t>コンゴ</t>
    </rPh>
    <rPh sb="104" eb="106">
      <t>シセツ</t>
    </rPh>
    <rPh sb="106" eb="108">
      <t>トウシ</t>
    </rPh>
    <rPh sb="108" eb="109">
      <t>ヒ</t>
    </rPh>
    <rPh sb="110" eb="112">
      <t>ケイゾク</t>
    </rPh>
    <rPh sb="119" eb="122">
      <t>キジュンガイ</t>
    </rPh>
    <rPh sb="122" eb="125">
      <t>クリイレキン</t>
    </rPh>
    <rPh sb="126" eb="127">
      <t>アラ</t>
    </rPh>
    <rPh sb="129" eb="132">
      <t>キギョウサイ</t>
    </rPh>
    <rPh sb="133" eb="135">
      <t>ハッコウ</t>
    </rPh>
    <rPh sb="137" eb="139">
      <t>ザイセイ</t>
    </rPh>
    <rPh sb="139" eb="141">
      <t>フタン</t>
    </rPh>
    <rPh sb="142" eb="143">
      <t>フ</t>
    </rPh>
    <rPh sb="150" eb="152">
      <t>ケイカク</t>
    </rPh>
    <rPh sb="152" eb="153">
      <t>テキ</t>
    </rPh>
    <rPh sb="154" eb="156">
      <t>ジギョウ</t>
    </rPh>
    <rPh sb="157" eb="159">
      <t>シッコウ</t>
    </rPh>
    <rPh sb="160" eb="163">
      <t>ユウシュウリツ</t>
    </rPh>
    <rPh sb="164" eb="166">
      <t>コウジョウ</t>
    </rPh>
    <rPh sb="167" eb="169">
      <t>シセツ</t>
    </rPh>
    <rPh sb="169" eb="173">
      <t>イジカンリ</t>
    </rPh>
    <rPh sb="173" eb="174">
      <t>ヒ</t>
    </rPh>
    <rPh sb="175" eb="177">
      <t>ミナオ</t>
    </rPh>
    <rPh sb="181" eb="183">
      <t>ケイエイ</t>
    </rPh>
    <rPh sb="183" eb="185">
      <t>カイゼン</t>
    </rPh>
    <rPh sb="186" eb="187">
      <t>ト</t>
    </rPh>
    <rPh sb="188" eb="189">
      <t>ク</t>
    </rPh>
    <rPh sb="190" eb="1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</si>
</sst>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12.64</c:v>
                </c:pt>
              </c:numCache>
            </c:numRef>
          </c:val>
          <c:extLst>
            <c:ext xmlns:c16="http://schemas.microsoft.com/office/drawing/2014/chart" uri="{C3380CC4-5D6E-409C-BE32-E72D297353CC}">
              <c16:uniqueId val="{00000000-78A2-4977-A6BF-C9B24BEDBFD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78A2-4977-A6BF-C9B24BEDBFD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53.54</c:v>
                </c:pt>
                <c:pt idx="1">
                  <c:v>47.6</c:v>
                </c:pt>
                <c:pt idx="2">
                  <c:v>44.82</c:v>
                </c:pt>
                <c:pt idx="3">
                  <c:v>43.64</c:v>
                </c:pt>
                <c:pt idx="4">
                  <c:v>49.49</c:v>
                </c:pt>
              </c:numCache>
            </c:numRef>
          </c:val>
          <c:extLst>
            <c:ext xmlns:c16="http://schemas.microsoft.com/office/drawing/2014/chart" uri="{C3380CC4-5D6E-409C-BE32-E72D297353CC}">
              <c16:uniqueId val="{00000000-C32D-4DAB-8A22-31C11A2997F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C32D-4DAB-8A22-31C11A2997F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95.44</c:v>
                </c:pt>
                <c:pt idx="1">
                  <c:v>98.17</c:v>
                </c:pt>
                <c:pt idx="2">
                  <c:v>96.91</c:v>
                </c:pt>
                <c:pt idx="3">
                  <c:v>99.75</c:v>
                </c:pt>
                <c:pt idx="4">
                  <c:v>83.74</c:v>
                </c:pt>
              </c:numCache>
            </c:numRef>
          </c:val>
          <c:extLst>
            <c:ext xmlns:c16="http://schemas.microsoft.com/office/drawing/2014/chart" uri="{C3380CC4-5D6E-409C-BE32-E72D297353CC}">
              <c16:uniqueId val="{00000000-3D9C-4BB5-8AC9-547E6B6CC42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3D9C-4BB5-8AC9-547E6B6CC42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91.19</c:v>
                </c:pt>
                <c:pt idx="1">
                  <c:v>135.49</c:v>
                </c:pt>
                <c:pt idx="2">
                  <c:v>121.77</c:v>
                </c:pt>
                <c:pt idx="3">
                  <c:v>152.41999999999999</c:v>
                </c:pt>
                <c:pt idx="4">
                  <c:v>119.1</c:v>
                </c:pt>
              </c:numCache>
            </c:numRef>
          </c:val>
          <c:extLst>
            <c:ext xmlns:c16="http://schemas.microsoft.com/office/drawing/2014/chart" uri="{C3380CC4-5D6E-409C-BE32-E72D297353CC}">
              <c16:uniqueId val="{00000000-9E84-4496-9AE8-B1A19235B38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9E84-4496-9AE8-B1A19235B38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FC-4FB9-B1C3-A811BE43EC7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FC-4FB9-B1C3-A811BE43EC7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BA-4B0F-8F19-E1EEC464308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BA-4B0F-8F19-E1EEC464308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F2-4FF5-8B31-AD27C89934C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F2-4FF5-8B31-AD27C89934C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AC-4613-862E-874C69B24EE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AC-4613-862E-874C69B24EE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862.85</c:v>
                </c:pt>
                <c:pt idx="1">
                  <c:v>805.03</c:v>
                </c:pt>
                <c:pt idx="2">
                  <c:v>972.05</c:v>
                </c:pt>
                <c:pt idx="3">
                  <c:v>848.69</c:v>
                </c:pt>
                <c:pt idx="4">
                  <c:v>1106.94</c:v>
                </c:pt>
              </c:numCache>
            </c:numRef>
          </c:val>
          <c:extLst>
            <c:ext xmlns:c16="http://schemas.microsoft.com/office/drawing/2014/chart" uri="{C3380CC4-5D6E-409C-BE32-E72D297353CC}">
              <c16:uniqueId val="{00000000-F4B3-4E22-AB2A-C253D1C5568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F4B3-4E22-AB2A-C253D1C5568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38.450000000000003</c:v>
                </c:pt>
                <c:pt idx="1">
                  <c:v>41.48</c:v>
                </c:pt>
                <c:pt idx="2">
                  <c:v>28.33</c:v>
                </c:pt>
                <c:pt idx="3">
                  <c:v>31.22</c:v>
                </c:pt>
                <c:pt idx="4">
                  <c:v>23.7</c:v>
                </c:pt>
              </c:numCache>
            </c:numRef>
          </c:val>
          <c:extLst>
            <c:ext xmlns:c16="http://schemas.microsoft.com/office/drawing/2014/chart" uri="{C3380CC4-5D6E-409C-BE32-E72D297353CC}">
              <c16:uniqueId val="{00000000-AF16-4E21-B2BB-0D75D4B21DC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AF16-4E21-B2BB-0D75D4B21DC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685.71</c:v>
                </c:pt>
                <c:pt idx="1">
                  <c:v>769.57</c:v>
                </c:pt>
                <c:pt idx="2">
                  <c:v>1053.5899999999999</c:v>
                </c:pt>
                <c:pt idx="3">
                  <c:v>1093.46</c:v>
                </c:pt>
                <c:pt idx="4">
                  <c:v>1310.69</c:v>
                </c:pt>
              </c:numCache>
            </c:numRef>
          </c:val>
          <c:extLst>
            <c:ext xmlns:c16="http://schemas.microsoft.com/office/drawing/2014/chart" uri="{C3380CC4-5D6E-409C-BE32-E72D297353CC}">
              <c16:uniqueId val="{00000000-219B-4E50-AE07-2FE4E1C447D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219B-4E50-AE07-2FE4E1C447D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49"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沖縄県　渡名喜村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341</v>
      </c>
      <c r="AM8" s="37"/>
      <c r="AN8" s="37"/>
      <c r="AO8" s="37"/>
      <c r="AP8" s="37"/>
      <c r="AQ8" s="37"/>
      <c r="AR8" s="37"/>
      <c r="AS8" s="37"/>
      <c r="AT8" s="38">
        <f>データ!$S$6</f>
        <v>3.87</v>
      </c>
      <c r="AU8" s="38"/>
      <c r="AV8" s="38"/>
      <c r="AW8" s="38"/>
      <c r="AX8" s="38"/>
      <c r="AY8" s="38"/>
      <c r="AZ8" s="38"/>
      <c r="BA8" s="38"/>
      <c r="BB8" s="38">
        <f>データ!$T$6</f>
        <v>88.11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6040</v>
      </c>
      <c r="X10" s="37"/>
      <c r="Y10" s="37"/>
      <c r="Z10" s="37"/>
      <c r="AA10" s="37"/>
      <c r="AB10" s="37"/>
      <c r="AC10" s="37"/>
      <c r="AD10" s="2"/>
      <c r="AE10" s="2"/>
      <c r="AF10" s="2"/>
      <c r="AG10" s="2"/>
      <c r="AH10" s="2"/>
      <c r="AI10" s="2"/>
      <c r="AJ10" s="2"/>
      <c r="AK10" s="2"/>
      <c r="AL10" s="37">
        <f>データ!$U$6</f>
        <v>326</v>
      </c>
      <c r="AM10" s="37"/>
      <c r="AN10" s="37"/>
      <c r="AO10" s="37"/>
      <c r="AP10" s="37"/>
      <c r="AQ10" s="37"/>
      <c r="AR10" s="37"/>
      <c r="AS10" s="37"/>
      <c r="AT10" s="38">
        <f>データ!$V$6</f>
        <v>3.84</v>
      </c>
      <c r="AU10" s="38"/>
      <c r="AV10" s="38"/>
      <c r="AW10" s="38"/>
      <c r="AX10" s="38"/>
      <c r="AY10" s="38"/>
      <c r="AZ10" s="38"/>
      <c r="BA10" s="38"/>
      <c r="BB10" s="38">
        <f>データ!$W$6</f>
        <v>84.9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115</v>
      </c>
      <c r="BM16" s="72"/>
      <c r="BN16" s="72"/>
      <c r="BO16" s="72"/>
      <c r="BP16" s="72"/>
      <c r="BQ16" s="72"/>
      <c r="BR16" s="72"/>
      <c r="BS16" s="72"/>
      <c r="BT16" s="72"/>
      <c r="BU16" s="72"/>
      <c r="BV16" s="72"/>
      <c r="BW16" s="72"/>
      <c r="BX16" s="72"/>
      <c r="BY16" s="72"/>
      <c r="BZ16" s="7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shNsLab9mG097eecpgn6wZQiGysyS2Mto4Dso9TEEVoqqzAkctFNkJ6wm2mbJQKlap2/nuXQJhOdklIrIM416g==" saltValue="c5sar/BZmlhQfAkGEUh5y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473561</v>
      </c>
      <c r="D6" s="20">
        <f t="shared" si="3"/>
        <v>47</v>
      </c>
      <c r="E6" s="20">
        <f t="shared" si="3"/>
        <v>1</v>
      </c>
      <c r="F6" s="20">
        <f t="shared" si="3"/>
        <v>0</v>
      </c>
      <c r="G6" s="20">
        <f t="shared" si="3"/>
        <v>0</v>
      </c>
      <c r="H6" s="20" t="str">
        <f t="shared" si="3"/>
        <v>沖縄県　渡名喜村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6040</v>
      </c>
      <c r="R6" s="21">
        <f t="shared" si="3"/>
        <v>341</v>
      </c>
      <c r="S6" s="21">
        <f t="shared" si="3"/>
        <v>3.87</v>
      </c>
      <c r="T6" s="21">
        <f t="shared" si="3"/>
        <v>88.11</v>
      </c>
      <c r="U6" s="21">
        <f t="shared" si="3"/>
        <v>326</v>
      </c>
      <c r="V6" s="21">
        <f t="shared" si="3"/>
        <v>3.84</v>
      </c>
      <c r="W6" s="21">
        <f t="shared" si="3"/>
        <v>84.9</v>
      </c>
      <c r="X6" s="22">
        <f>IF(X7="",NA(),X7)</f>
        <v>91.19</v>
      </c>
      <c r="Y6" s="22">
        <f t="shared" ref="Y6:AG6" si="4">IF(Y7="",NA(),Y7)</f>
        <v>135.49</v>
      </c>
      <c r="Z6" s="22">
        <f t="shared" si="4"/>
        <v>121.77</v>
      </c>
      <c r="AA6" s="22">
        <f t="shared" si="4"/>
        <v>152.41999999999999</v>
      </c>
      <c r="AB6" s="22">
        <f t="shared" si="4"/>
        <v>119.1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862.85</v>
      </c>
      <c r="BF6" s="22">
        <f t="shared" ref="BF6:BN6" si="7">IF(BF7="",NA(),BF7)</f>
        <v>805.03</v>
      </c>
      <c r="BG6" s="22">
        <f t="shared" si="7"/>
        <v>972.05</v>
      </c>
      <c r="BH6" s="22">
        <f t="shared" si="7"/>
        <v>848.69</v>
      </c>
      <c r="BI6" s="22">
        <f t="shared" si="7"/>
        <v>1106.94</v>
      </c>
      <c r="BJ6" s="22">
        <f t="shared" si="7"/>
        <v>1302.33</v>
      </c>
      <c r="BK6" s="22">
        <f t="shared" si="7"/>
        <v>1274.21</v>
      </c>
      <c r="BL6" s="22">
        <f t="shared" si="7"/>
        <v>1183.92</v>
      </c>
      <c r="BM6" s="22">
        <f t="shared" si="7"/>
        <v>1128.72</v>
      </c>
      <c r="BN6" s="22">
        <f t="shared" si="7"/>
        <v>1125.25</v>
      </c>
      <c r="BO6" s="21" t="str">
        <f>IF(BO7="","",IF(BO7="-","【-】","【"&amp;SUBSTITUTE(TEXT(BO7,"#,##0.00"),"-","△")&amp;"】"))</f>
        <v>【940.88】</v>
      </c>
      <c r="BP6" s="22">
        <f>IF(BP7="",NA(),BP7)</f>
        <v>38.450000000000003</v>
      </c>
      <c r="BQ6" s="22">
        <f t="shared" ref="BQ6:BY6" si="8">IF(BQ7="",NA(),BQ7)</f>
        <v>41.48</v>
      </c>
      <c r="BR6" s="22">
        <f t="shared" si="8"/>
        <v>28.33</v>
      </c>
      <c r="BS6" s="22">
        <f t="shared" si="8"/>
        <v>31.22</v>
      </c>
      <c r="BT6" s="22">
        <f t="shared" si="8"/>
        <v>23.7</v>
      </c>
      <c r="BU6" s="22">
        <f t="shared" si="8"/>
        <v>40.89</v>
      </c>
      <c r="BV6" s="22">
        <f t="shared" si="8"/>
        <v>41.25</v>
      </c>
      <c r="BW6" s="22">
        <f t="shared" si="8"/>
        <v>42.5</v>
      </c>
      <c r="BX6" s="22">
        <f t="shared" si="8"/>
        <v>41.84</v>
      </c>
      <c r="BY6" s="22">
        <f t="shared" si="8"/>
        <v>41.44</v>
      </c>
      <c r="BZ6" s="21" t="str">
        <f>IF(BZ7="","",IF(BZ7="-","【-】","【"&amp;SUBSTITUTE(TEXT(BZ7,"#,##0.00"),"-","△")&amp;"】"))</f>
        <v>【54.59】</v>
      </c>
      <c r="CA6" s="22">
        <f>IF(CA7="",NA(),CA7)</f>
        <v>685.71</v>
      </c>
      <c r="CB6" s="22">
        <f t="shared" ref="CB6:CJ6" si="9">IF(CB7="",NA(),CB7)</f>
        <v>769.57</v>
      </c>
      <c r="CC6" s="22">
        <f t="shared" si="9"/>
        <v>1053.5899999999999</v>
      </c>
      <c r="CD6" s="22">
        <f t="shared" si="9"/>
        <v>1093.46</v>
      </c>
      <c r="CE6" s="22">
        <f t="shared" si="9"/>
        <v>1310.69</v>
      </c>
      <c r="CF6" s="22">
        <f t="shared" si="9"/>
        <v>383.2</v>
      </c>
      <c r="CG6" s="22">
        <f t="shared" si="9"/>
        <v>383.25</v>
      </c>
      <c r="CH6" s="22">
        <f t="shared" si="9"/>
        <v>377.72</v>
      </c>
      <c r="CI6" s="22">
        <f t="shared" si="9"/>
        <v>390.47</v>
      </c>
      <c r="CJ6" s="22">
        <f t="shared" si="9"/>
        <v>403.61</v>
      </c>
      <c r="CK6" s="21" t="str">
        <f>IF(CK7="","",IF(CK7="-","【-】","【"&amp;SUBSTITUTE(TEXT(CK7,"#,##0.00"),"-","△")&amp;"】"))</f>
        <v>【301.20】</v>
      </c>
      <c r="CL6" s="22">
        <f>IF(CL7="",NA(),CL7)</f>
        <v>53.54</v>
      </c>
      <c r="CM6" s="22">
        <f t="shared" ref="CM6:CU6" si="10">IF(CM7="",NA(),CM7)</f>
        <v>47.6</v>
      </c>
      <c r="CN6" s="22">
        <f t="shared" si="10"/>
        <v>44.82</v>
      </c>
      <c r="CO6" s="22">
        <f t="shared" si="10"/>
        <v>43.64</v>
      </c>
      <c r="CP6" s="22">
        <f t="shared" si="10"/>
        <v>49.49</v>
      </c>
      <c r="CQ6" s="22">
        <f t="shared" si="10"/>
        <v>47.95</v>
      </c>
      <c r="CR6" s="22">
        <f t="shared" si="10"/>
        <v>48.26</v>
      </c>
      <c r="CS6" s="22">
        <f t="shared" si="10"/>
        <v>48.01</v>
      </c>
      <c r="CT6" s="22">
        <f t="shared" si="10"/>
        <v>49.08</v>
      </c>
      <c r="CU6" s="22">
        <f t="shared" si="10"/>
        <v>51.46</v>
      </c>
      <c r="CV6" s="21" t="str">
        <f>IF(CV7="","",IF(CV7="-","【-】","【"&amp;SUBSTITUTE(TEXT(CV7,"#,##0.00"),"-","△")&amp;"】"))</f>
        <v>【56.42】</v>
      </c>
      <c r="CW6" s="22">
        <f>IF(CW7="",NA(),CW7)</f>
        <v>95.44</v>
      </c>
      <c r="CX6" s="22">
        <f t="shared" ref="CX6:DF6" si="11">IF(CX7="",NA(),CX7)</f>
        <v>98.17</v>
      </c>
      <c r="CY6" s="22">
        <f t="shared" si="11"/>
        <v>96.91</v>
      </c>
      <c r="CZ6" s="22">
        <f t="shared" si="11"/>
        <v>99.75</v>
      </c>
      <c r="DA6" s="22">
        <f t="shared" si="11"/>
        <v>83.74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12.64</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473561</v>
      </c>
      <c r="D7" s="24">
        <v>47</v>
      </c>
      <c r="E7" s="24">
        <v>1</v>
      </c>
      <c r="F7" s="24">
        <v>0</v>
      </c>
      <c r="G7" s="24">
        <v>0</v>
      </c>
      <c r="H7" s="24" t="s">
        <v>95</v>
      </c>
      <c r="I7" s="24" t="s">
        <v>96</v>
      </c>
      <c r="J7" s="24" t="s">
        <v>97</v>
      </c>
      <c r="K7" s="24" t="s">
        <v>98</v>
      </c>
      <c r="L7" s="24" t="s">
        <v>99</v>
      </c>
      <c r="M7" s="24" t="s">
        <v>100</v>
      </c>
      <c r="N7" s="25" t="s">
        <v>101</v>
      </c>
      <c r="O7" s="25" t="s">
        <v>102</v>
      </c>
      <c r="P7" s="25">
        <v>100</v>
      </c>
      <c r="Q7" s="25">
        <v>6040</v>
      </c>
      <c r="R7" s="25">
        <v>341</v>
      </c>
      <c r="S7" s="25">
        <v>3.87</v>
      </c>
      <c r="T7" s="25">
        <v>88.11</v>
      </c>
      <c r="U7" s="25">
        <v>326</v>
      </c>
      <c r="V7" s="25">
        <v>3.84</v>
      </c>
      <c r="W7" s="25">
        <v>84.9</v>
      </c>
      <c r="X7" s="25">
        <v>91.19</v>
      </c>
      <c r="Y7" s="25">
        <v>135.49</v>
      </c>
      <c r="Z7" s="25">
        <v>121.77</v>
      </c>
      <c r="AA7" s="25">
        <v>152.41999999999999</v>
      </c>
      <c r="AB7" s="25">
        <v>119.1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862.85</v>
      </c>
      <c r="BF7" s="25">
        <v>805.03</v>
      </c>
      <c r="BG7" s="25">
        <v>972.05</v>
      </c>
      <c r="BH7" s="25">
        <v>848.69</v>
      </c>
      <c r="BI7" s="25">
        <v>1106.94</v>
      </c>
      <c r="BJ7" s="25">
        <v>1302.33</v>
      </c>
      <c r="BK7" s="25">
        <v>1274.21</v>
      </c>
      <c r="BL7" s="25">
        <v>1183.92</v>
      </c>
      <c r="BM7" s="25">
        <v>1128.72</v>
      </c>
      <c r="BN7" s="25">
        <v>1125.25</v>
      </c>
      <c r="BO7" s="25">
        <v>940.88</v>
      </c>
      <c r="BP7" s="25">
        <v>38.450000000000003</v>
      </c>
      <c r="BQ7" s="25">
        <v>41.48</v>
      </c>
      <c r="BR7" s="25">
        <v>28.33</v>
      </c>
      <c r="BS7" s="25">
        <v>31.22</v>
      </c>
      <c r="BT7" s="25">
        <v>23.7</v>
      </c>
      <c r="BU7" s="25">
        <v>40.89</v>
      </c>
      <c r="BV7" s="25">
        <v>41.25</v>
      </c>
      <c r="BW7" s="25">
        <v>42.5</v>
      </c>
      <c r="BX7" s="25">
        <v>41.84</v>
      </c>
      <c r="BY7" s="25">
        <v>41.44</v>
      </c>
      <c r="BZ7" s="25">
        <v>54.59</v>
      </c>
      <c r="CA7" s="25">
        <v>685.71</v>
      </c>
      <c r="CB7" s="25">
        <v>769.57</v>
      </c>
      <c r="CC7" s="25">
        <v>1053.5899999999999</v>
      </c>
      <c r="CD7" s="25">
        <v>1093.46</v>
      </c>
      <c r="CE7" s="25">
        <v>1310.69</v>
      </c>
      <c r="CF7" s="25">
        <v>383.2</v>
      </c>
      <c r="CG7" s="25">
        <v>383.25</v>
      </c>
      <c r="CH7" s="25">
        <v>377.72</v>
      </c>
      <c r="CI7" s="25">
        <v>390.47</v>
      </c>
      <c r="CJ7" s="25">
        <v>403.61</v>
      </c>
      <c r="CK7" s="25">
        <v>301.2</v>
      </c>
      <c r="CL7" s="25">
        <v>53.54</v>
      </c>
      <c r="CM7" s="25">
        <v>47.6</v>
      </c>
      <c r="CN7" s="25">
        <v>44.82</v>
      </c>
      <c r="CO7" s="25">
        <v>43.64</v>
      </c>
      <c r="CP7" s="25">
        <v>49.49</v>
      </c>
      <c r="CQ7" s="25">
        <v>47.95</v>
      </c>
      <c r="CR7" s="25">
        <v>48.26</v>
      </c>
      <c r="CS7" s="25">
        <v>48.01</v>
      </c>
      <c r="CT7" s="25">
        <v>49.08</v>
      </c>
      <c r="CU7" s="25">
        <v>51.46</v>
      </c>
      <c r="CV7" s="25">
        <v>56.42</v>
      </c>
      <c r="CW7" s="25">
        <v>95.44</v>
      </c>
      <c r="CX7" s="25">
        <v>98.17</v>
      </c>
      <c r="CY7" s="25">
        <v>96.91</v>
      </c>
      <c r="CZ7" s="25">
        <v>99.75</v>
      </c>
      <c r="DA7" s="25">
        <v>83.74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12.64</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2023-01-19T23:50:43Z</cp:lastPrinted>
  <dcterms:created xsi:type="dcterms:W3CDTF">2022-12-01T01:12:16Z</dcterms:created>
  <dcterms:modified xsi:type="dcterms:W3CDTF">2023-01-19T23:51:24Z</dcterms:modified>
  <cp:category/>
</cp:coreProperties>
</file>